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5475" windowWidth="9720" windowHeight="8055" tabRatio="601"/>
  </bookViews>
  <sheets>
    <sheet name="CUAD1" sheetId="31" r:id="rId1"/>
    <sheet name="CUAD 3" sheetId="87" r:id="rId2"/>
    <sheet name="CUAD4" sheetId="32" r:id="rId3"/>
    <sheet name="CUAD5" sheetId="83" r:id="rId4"/>
    <sheet name="CUAD6" sheetId="107" r:id="rId5"/>
    <sheet name="CUAD7" sheetId="34" r:id="rId6"/>
    <sheet name="CUAD8" sheetId="108" r:id="rId7"/>
    <sheet name="CUAD10" sheetId="35" r:id="rId8"/>
    <sheet name="CUAD11" sheetId="9" r:id="rId9"/>
    <sheet name="CUAD12" sheetId="88" r:id="rId10"/>
    <sheet name="CUAD13" sheetId="13" r:id="rId11"/>
    <sheet name="CUAD14" sheetId="14" r:id="rId12"/>
    <sheet name="CUAD15" sheetId="89" r:id="rId13"/>
    <sheet name="CUAD16" sheetId="16" r:id="rId14"/>
    <sheet name="CUAD17" sheetId="17" r:id="rId15"/>
    <sheet name="CUAD18" sheetId="90" r:id="rId16"/>
    <sheet name="CUAD19" sheetId="19" r:id="rId17"/>
    <sheet name="CUAD20" sheetId="20" r:id="rId18"/>
    <sheet name="CUAD21" sheetId="91" r:id="rId19"/>
    <sheet name="CUAD22" sheetId="22" r:id="rId20"/>
    <sheet name="CUAD23" sheetId="23" r:id="rId21"/>
    <sheet name="CUAD24" sheetId="92" r:id="rId22"/>
    <sheet name="CUAD25" sheetId="25" r:id="rId23"/>
    <sheet name="CUAD26" sheetId="26" r:id="rId24"/>
    <sheet name="CUAD27" sheetId="93" r:id="rId25"/>
    <sheet name="CUAD28" sheetId="28" r:id="rId26"/>
    <sheet name="CUAD29" sheetId="29" r:id="rId27"/>
    <sheet name="CUD30" sheetId="94" r:id="rId28"/>
    <sheet name="CUAD31" sheetId="50" r:id="rId29"/>
    <sheet name="CUAD32" sheetId="51" r:id="rId30"/>
    <sheet name="CUAD33" sheetId="95" r:id="rId31"/>
    <sheet name="CUAD34" sheetId="53" r:id="rId32"/>
    <sheet name="CUAD35" sheetId="96" r:id="rId33"/>
    <sheet name="CUAD36" sheetId="55" r:id="rId34"/>
    <sheet name="CUAD38" sheetId="97" r:id="rId35"/>
    <sheet name="CUAD39" sheetId="58" r:id="rId36"/>
    <sheet name="CUAD40" sheetId="60" r:id="rId37"/>
    <sheet name="CUAD41" sheetId="61" r:id="rId38"/>
    <sheet name="CUAD42" sheetId="62" r:id="rId39"/>
    <sheet name="CUAD43" sheetId="63" r:id="rId40"/>
    <sheet name="CUAD44" sheetId="98" r:id="rId41"/>
    <sheet name="CUAD45" sheetId="65" r:id="rId42"/>
    <sheet name="CUAD46" sheetId="99" r:id="rId43"/>
    <sheet name="CUAD47" sheetId="59" r:id="rId44"/>
    <sheet name="CUAD48" sheetId="100" r:id="rId45"/>
    <sheet name="CUAD49" sheetId="68" r:id="rId46"/>
    <sheet name="CUAD50" sheetId="101" r:id="rId47"/>
    <sheet name="CUAD51" sheetId="81" r:id="rId48"/>
    <sheet name="CUAD52" sheetId="70" r:id="rId49"/>
    <sheet name="Cuadro 53" sheetId="85" r:id="rId50"/>
    <sheet name="CUAD54" sheetId="71" r:id="rId51"/>
    <sheet name="CUAD55" sheetId="103" r:id="rId52"/>
    <sheet name="Cuadro 56" sheetId="84" r:id="rId53"/>
    <sheet name="CUAD57" sheetId="73" r:id="rId54"/>
    <sheet name="CUAD58" sheetId="105" r:id="rId55"/>
    <sheet name="CUAD59" sheetId="75" r:id="rId56"/>
    <sheet name="CUAD60" sheetId="76" r:id="rId57"/>
    <sheet name="CUAD61" sheetId="110" r:id="rId58"/>
    <sheet name="CUAD62" sheetId="106" r:id="rId59"/>
    <sheet name="CUAD63" sheetId="111" r:id="rId60"/>
    <sheet name="CUAD65" sheetId="109" r:id="rId61"/>
  </sheets>
  <externalReferences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__123Graph_A" localSheetId="8" hidden="1">CUAD11!$B$12:$B$56</definedName>
    <definedName name="__123Graph_A" localSheetId="57" hidden="1">[5]CUAD10!#REF!</definedName>
    <definedName name="__123Graph_A" localSheetId="58" hidden="1">[5]CUAD10!#REF!</definedName>
    <definedName name="__123Graph_A" localSheetId="49" hidden="1">'[3]Cuadro 8'!#REF!</definedName>
    <definedName name="__123Graph_A" localSheetId="52" hidden="1">'[3]Cuadro 8'!#REF!</definedName>
    <definedName name="__123Graph_A" hidden="1">CUAD10!#REF!</definedName>
    <definedName name="__123Graph_X" localSheetId="8" hidden="1">CUAD11!$A$12:$A$56</definedName>
    <definedName name="__123Graph_X" localSheetId="57" hidden="1">[5]CUAD10!#REF!</definedName>
    <definedName name="__123Graph_X" localSheetId="58" hidden="1">[5]CUAD10!#REF!</definedName>
    <definedName name="__123Graph_X" localSheetId="49" hidden="1">'[3]Cuadro 8'!#REF!</definedName>
    <definedName name="__123Graph_X" localSheetId="52" hidden="1">'[3]Cuadro 8'!#REF!</definedName>
    <definedName name="__123Graph_X" hidden="1">CUAD10!#REF!</definedName>
    <definedName name="_Regression_Int" localSheetId="1" hidden="1">1</definedName>
    <definedName name="_Regression_Int" localSheetId="0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Regression_Int" localSheetId="25" hidden="1">1</definedName>
    <definedName name="_Regression_Int" localSheetId="26" hidden="1">1</definedName>
    <definedName name="_Regression_Int" localSheetId="28" hidden="1">1</definedName>
    <definedName name="_Regression_Int" localSheetId="29" hidden="1">1</definedName>
    <definedName name="_Regression_Int" localSheetId="30" hidden="1">1</definedName>
    <definedName name="_Regression_Int" localSheetId="31" hidden="1">1</definedName>
    <definedName name="_Regression_Int" localSheetId="32" hidden="1">1</definedName>
    <definedName name="_Regression_Int" localSheetId="33" hidden="1">1</definedName>
    <definedName name="_Regression_Int" localSheetId="34" hidden="1">1</definedName>
    <definedName name="_Regression_Int" localSheetId="35" hidden="1">1</definedName>
    <definedName name="_Regression_Int" localSheetId="2" hidden="1">1</definedName>
    <definedName name="_Regression_Int" localSheetId="36" hidden="1">1</definedName>
    <definedName name="_Regression_Int" localSheetId="37" hidden="1">1</definedName>
    <definedName name="_Regression_Int" localSheetId="38" hidden="1">1</definedName>
    <definedName name="_Regression_Int" localSheetId="39" hidden="1">1</definedName>
    <definedName name="_Regression_Int" localSheetId="40" hidden="1">1</definedName>
    <definedName name="_Regression_Int" localSheetId="41" hidden="1">1</definedName>
    <definedName name="_Regression_Int" localSheetId="42" hidden="1">1</definedName>
    <definedName name="_Regression_Int" localSheetId="43" hidden="1">1</definedName>
    <definedName name="_Regression_Int" localSheetId="44" hidden="1">1</definedName>
    <definedName name="_Regression_Int" localSheetId="45" hidden="1">1</definedName>
    <definedName name="_Regression_Int" localSheetId="3" hidden="1">1</definedName>
    <definedName name="_Regression_Int" localSheetId="46" hidden="1">1</definedName>
    <definedName name="_Regression_Int" localSheetId="47" hidden="1">1</definedName>
    <definedName name="_Regression_Int" localSheetId="48" hidden="1">1</definedName>
    <definedName name="_Regression_Int" localSheetId="50" hidden="1">1</definedName>
    <definedName name="_Regression_Int" localSheetId="51" hidden="1">1</definedName>
    <definedName name="_Regression_Int" localSheetId="53" hidden="1">1</definedName>
    <definedName name="_Regression_Int" localSheetId="54" hidden="1">1</definedName>
    <definedName name="_Regression_Int" localSheetId="55" hidden="1">1</definedName>
    <definedName name="_Regression_Int" localSheetId="4" hidden="1">1</definedName>
    <definedName name="_Regression_Int" localSheetId="56" hidden="1">1</definedName>
    <definedName name="_Regression_Int" localSheetId="57" hidden="1">1</definedName>
    <definedName name="_Regression_Int" localSheetId="58" hidden="1">1</definedName>
    <definedName name="_Regression_Int" localSheetId="59" hidden="1">1</definedName>
    <definedName name="_Regression_Int" localSheetId="60" hidden="1">1</definedName>
    <definedName name="_Regression_Int" localSheetId="5" hidden="1">1</definedName>
    <definedName name="_Regression_Int" localSheetId="49" hidden="1">1</definedName>
    <definedName name="_Regression_Int" localSheetId="52" hidden="1">1</definedName>
    <definedName name="_Regression_Int" localSheetId="27" hidden="1">1</definedName>
    <definedName name="_xlnm.Print_Area" localSheetId="0">CUAD1!$A$1:$D$104</definedName>
    <definedName name="_xlnm.Print_Area" localSheetId="7">CUAD10!$A$1:$Q$38</definedName>
    <definedName name="_xlnm.Print_Area" localSheetId="8">CUAD11!$A$1:$U$57</definedName>
    <definedName name="_xlnm.Print_Area" localSheetId="9">CUAD12!$A$1:$N$30</definedName>
    <definedName name="_xlnm.Print_Area" localSheetId="10">CUAD13!$A$1:$L$38</definedName>
    <definedName name="_xlnm.Print_Area" localSheetId="11">CUAD14!$A$1:$M$56</definedName>
    <definedName name="_xlnm.Print_Area" localSheetId="12">CUAD15!$A$1:$K$30</definedName>
    <definedName name="_xlnm.Print_Area" localSheetId="13">CUAD16!$A$1:$V$46</definedName>
    <definedName name="_xlnm.Print_Area" localSheetId="14">CUAD17!$A$1:$AA$47</definedName>
    <definedName name="_xlnm.Print_Area" localSheetId="15">CUAD18!$A$1:$S$45</definedName>
    <definedName name="_xlnm.Print_Area" localSheetId="16">CUAD19!$A$1:$V$47</definedName>
    <definedName name="_xlnm.Print_Area" localSheetId="17">CUAD20!$A$1:$AA$49</definedName>
    <definedName name="_xlnm.Print_Area" localSheetId="18">CUAD21!$A$1:$S$45</definedName>
    <definedName name="_xlnm.Print_Area" localSheetId="19">CUAD22!$A$1:$U$35</definedName>
    <definedName name="_xlnm.Print_Area" localSheetId="20">CUAD23!$A$1:$AA$39</definedName>
    <definedName name="_xlnm.Print_Area" localSheetId="21">CUAD24!$B$1:$S$33</definedName>
    <definedName name="_xlnm.Print_Area" localSheetId="22">CUAD25!$A$1:$S$35</definedName>
    <definedName name="_xlnm.Print_Area" localSheetId="23">CUAD26!$A$1:$AA$35</definedName>
    <definedName name="_xlnm.Print_Area" localSheetId="25">CUAD28!$A$1:$O$32</definedName>
    <definedName name="_xlnm.Print_Area" localSheetId="26">CUAD29!$A$1:$T$53</definedName>
    <definedName name="_xlnm.Print_Area" localSheetId="28">CUAD31!$A$1:$P$40</definedName>
    <definedName name="_xlnm.Print_Area" localSheetId="29">CUAD32!$A$1:$T$57</definedName>
    <definedName name="_xlnm.Print_Area" localSheetId="30">CUAD33!$A$1:$N$30</definedName>
    <definedName name="_xlnm.Print_Area" localSheetId="31">CUAD34!$A$1:$L$79</definedName>
    <definedName name="_xlnm.Print_Area" localSheetId="32">CUAD35!$A$1:$K$30</definedName>
    <definedName name="_xlnm.Print_Area" localSheetId="33">CUAD36!$A$1:$F$84</definedName>
    <definedName name="_xlnm.Print_Area" localSheetId="34">CUAD38!$A$1:$U$25</definedName>
    <definedName name="_xlnm.Print_Area" localSheetId="35">CUAD39!$A$1:$D$61</definedName>
    <definedName name="_xlnm.Print_Area" localSheetId="2">CUAD4!$A$1:$P$36</definedName>
    <definedName name="_xlnm.Print_Area" localSheetId="36">CUAD40!$A$1:$L$40</definedName>
    <definedName name="_xlnm.Print_Area" localSheetId="37">CUAD41!$A$1:$H$97</definedName>
    <definedName name="_xlnm.Print_Area" localSheetId="38">CUAD42!$A$1:$K$72</definedName>
    <definedName name="_xlnm.Print_Area" localSheetId="39">CUAD43!$A$1:$P$56</definedName>
    <definedName name="_xlnm.Print_Area" localSheetId="40">CUAD44!$A$1:$P$30</definedName>
    <definedName name="_xlnm.Print_Area" localSheetId="41">CUAD45!$A$1:$I$57</definedName>
    <definedName name="_xlnm.Print_Area" localSheetId="42">CUAD46!$A$1:$G$29</definedName>
    <definedName name="_xlnm.Print_Area" localSheetId="43">CUAD47!$A$1:$J$55</definedName>
    <definedName name="_xlnm.Print_Area" localSheetId="44">CUAD48!$A$1:$J$28</definedName>
    <definedName name="_xlnm.Print_Area" localSheetId="45">CUAD49!$A$1:$P$56</definedName>
    <definedName name="_xlnm.Print_Area" localSheetId="3">CUAD5!$A$1:$S$55</definedName>
    <definedName name="_xlnm.Print_Area" localSheetId="46">CUAD50!$A$1:$P$29</definedName>
    <definedName name="_xlnm.Print_Area" localSheetId="47">CUAD51!$A$1:$D$48</definedName>
    <definedName name="_xlnm.Print_Area" localSheetId="48">CUAD52!$A$1:$E$103</definedName>
    <definedName name="_xlnm.Print_Area" localSheetId="50">CUAD54!$A$1:$Q$67</definedName>
    <definedName name="_xlnm.Print_Area" localSheetId="51">CUAD55!$A$1:$Q$29</definedName>
    <definedName name="_xlnm.Print_Area" localSheetId="53">CUAD57!$A$1:$AP$70</definedName>
    <definedName name="_xlnm.Print_Area" localSheetId="54">CUAD58!$A$1:$AO$27</definedName>
    <definedName name="_xlnm.Print_Area" localSheetId="55">CUAD59!$A$1:$H$90</definedName>
    <definedName name="_xlnm.Print_Area" localSheetId="4">CUAD6!$A$1:$M$29</definedName>
    <definedName name="_xlnm.Print_Area" localSheetId="56">CUAD60!$A$1:$H$52</definedName>
    <definedName name="_xlnm.Print_Area" localSheetId="57">CUAD61!$A$1:$Q$44</definedName>
    <definedName name="_xlnm.Print_Area" localSheetId="58">CUAD62!$A$1:$Q$41</definedName>
    <definedName name="_xlnm.Print_Area" localSheetId="59">CUAD63!#REF!</definedName>
    <definedName name="_xlnm.Print_Area" localSheetId="60">CUAD65!$A$1:$P$20</definedName>
    <definedName name="_xlnm.Print_Area" localSheetId="5">CUAD7!$A$1:$G$87</definedName>
    <definedName name="_xlnm.Print_Area" localSheetId="6">CUAD8!$A$1:$H$28</definedName>
    <definedName name="_xlnm.Print_Area" localSheetId="49">'Cuadro 53'!$A$1:$Q$39</definedName>
    <definedName name="_xlnm.Print_Area" localSheetId="52">'Cuadro 56'!$A$1:$AP$74</definedName>
    <definedName name="_xlnm.Print_Area" localSheetId="27">'CUD30'!$A$1:$R$26</definedName>
    <definedName name="CUAD30">#REF!</definedName>
    <definedName name="CUAD33">#REF!</definedName>
    <definedName name="CUAD35">#REF!</definedName>
    <definedName name="CUAD38">#REF!</definedName>
    <definedName name="CUAD44">#REF!</definedName>
    <definedName name="CUAD46">#REF!</definedName>
    <definedName name="CUAD48">#REF!</definedName>
    <definedName name="CUAD50">#REF!</definedName>
    <definedName name="cuad55">#REF!</definedName>
    <definedName name="cuad58">#REF!</definedName>
    <definedName name="cuad58a">#REF!</definedName>
    <definedName name="cuad61">#REF!</definedName>
    <definedName name="cuad61a">#REF!</definedName>
    <definedName name="CUAD63">#REF!</definedName>
    <definedName name="CUAD64">#REF!</definedName>
    <definedName name="grafica15" localSheetId="59">[7]CUAD30!$A$1:$F$31</definedName>
    <definedName name="grafica15">[1]CUAD30!$A$1:$F$31</definedName>
    <definedName name="Imprimir_área_IM" localSheetId="1">'CUAD 3'!$A$1:$J$30</definedName>
    <definedName name="Imprimir_área_IM" localSheetId="0">CUAD1!$A$1:$D$104</definedName>
    <definedName name="Imprimir_área_IM" localSheetId="7">CUAD10!#REF!</definedName>
    <definedName name="Imprimir_área_IM" localSheetId="8">CUAD11!$A$1:$U$57</definedName>
    <definedName name="Imprimir_área_IM" localSheetId="9">CUAD12!$A$1:$N$30</definedName>
    <definedName name="Imprimir_área_IM" localSheetId="10">CUAD13!$A$1:$L$38</definedName>
    <definedName name="Imprimir_área_IM" localSheetId="11">CUAD14!$A$1:$M$10</definedName>
    <definedName name="Imprimir_área_IM" localSheetId="12">CUAD15!$A$1:$K$30</definedName>
    <definedName name="Imprimir_área_IM" localSheetId="13">CUAD16!$A$1:$V$46</definedName>
    <definedName name="Imprimir_área_IM" localSheetId="14">CUAD17!$A$1:$AA$47</definedName>
    <definedName name="Imprimir_área_IM" localSheetId="15">CUAD18!$A$1:$S$45</definedName>
    <definedName name="Imprimir_área_IM" localSheetId="16">CUAD19!$A$1:$V$47</definedName>
    <definedName name="Imprimir_área_IM" localSheetId="17">CUAD20!$A$1:$AA$49</definedName>
    <definedName name="Imprimir_área_IM" localSheetId="18">CUAD21!$A$1:$S$45</definedName>
    <definedName name="Imprimir_área_IM" localSheetId="19">CUAD22!$A$1:$U$35</definedName>
    <definedName name="Imprimir_área_IM" localSheetId="20">CUAD23!$A$1:$AA$39</definedName>
    <definedName name="Imprimir_área_IM" localSheetId="21">CUAD24!#REF!</definedName>
    <definedName name="Imprimir_área_IM" localSheetId="22">CUAD25!$A$1:$S$35</definedName>
    <definedName name="Imprimir_área_IM" localSheetId="23">CUAD26!$A$1:$AA$35</definedName>
    <definedName name="Imprimir_área_IM" localSheetId="24">CUAD27!$A$1:$S$33</definedName>
    <definedName name="Imprimir_área_IM" localSheetId="25">CUAD28!$A$1:$O$32</definedName>
    <definedName name="Imprimir_área_IM" localSheetId="26">CUAD29!#REF!</definedName>
    <definedName name="Imprimir_área_IM" localSheetId="28">CUAD31!#REF!</definedName>
    <definedName name="Imprimir_área_IM" localSheetId="29">CUAD32!$A$1:$T$57</definedName>
    <definedName name="Imprimir_área_IM" localSheetId="30">CUAD33!$A$1:$N$30</definedName>
    <definedName name="Imprimir_área_IM" localSheetId="31">CUAD34!$A$1:$L$79</definedName>
    <definedName name="Imprimir_área_IM" localSheetId="32">CUAD35!$A$1:$K$30</definedName>
    <definedName name="Imprimir_área_IM" localSheetId="33">[2]CUAD26!#REF!</definedName>
    <definedName name="Imprimir_área_IM" localSheetId="34">CUAD38!$A$1:$L$27</definedName>
    <definedName name="Imprimir_área_IM" localSheetId="35">CUAD39!$A$1:$D$61</definedName>
    <definedName name="Imprimir_área_IM" localSheetId="2">CUAD4!$A$1:$P$36</definedName>
    <definedName name="Imprimir_área_IM" localSheetId="36">CUAD40!$A$1:$L$41</definedName>
    <definedName name="Imprimir_área_IM" localSheetId="37">CUAD41!$A$1:$H$97</definedName>
    <definedName name="Imprimir_área_IM" localSheetId="38">CUAD42!$A$1:$K$72</definedName>
    <definedName name="Imprimir_área_IM" localSheetId="39">CUAD43!$A$1:$P$56</definedName>
    <definedName name="Imprimir_área_IM" localSheetId="40">CUAD44!$A$1:$P$30</definedName>
    <definedName name="Imprimir_área_IM" localSheetId="41">CUAD45!$A$1:$I$58</definedName>
    <definedName name="Imprimir_área_IM" localSheetId="42">CUAD46!$A$1:$G$29</definedName>
    <definedName name="Imprimir_área_IM" localSheetId="43">CUAD47!$A$1:$J$55</definedName>
    <definedName name="Imprimir_área_IM" localSheetId="44">CUAD48!$A$1:$J$28</definedName>
    <definedName name="Imprimir_área_IM" localSheetId="45">CUAD49!$A$1:$P$56</definedName>
    <definedName name="Imprimir_área_IM" localSheetId="3">CUAD5!$A$1:$S$55</definedName>
    <definedName name="Imprimir_área_IM" localSheetId="46">CUAD50!$A$1:$P$29</definedName>
    <definedName name="Imprimir_área_IM" localSheetId="47">CUAD51!$A$1:$D$48</definedName>
    <definedName name="Imprimir_área_IM" localSheetId="48">CUAD52!$A$1:$E$103</definedName>
    <definedName name="Imprimir_área_IM" localSheetId="50">CUAD54!$A$1:$Q$73</definedName>
    <definedName name="Imprimir_área_IM" localSheetId="51">CUAD55!$A$1:$Q$29</definedName>
    <definedName name="Imprimir_área_IM" localSheetId="53">CUAD57!$A$1:$AQ$71</definedName>
    <definedName name="Imprimir_área_IM" localSheetId="54">CUAD58!$A$1:$AO$27</definedName>
    <definedName name="Imprimir_área_IM" localSheetId="55">CUAD59!$A$1:$H$90</definedName>
    <definedName name="Imprimir_área_IM" localSheetId="4">CUAD6!$A$1:$N$29</definedName>
    <definedName name="Imprimir_área_IM" localSheetId="56">CUAD60!$A$1:$H$52</definedName>
    <definedName name="Imprimir_área_IM" localSheetId="57">CUAD61!$A$1:$Q$44</definedName>
    <definedName name="Imprimir_área_IM" localSheetId="58">CUAD62!$A$1:$Q$41</definedName>
    <definedName name="Imprimir_área_IM" localSheetId="59">CUAD63!#REF!</definedName>
    <definedName name="Imprimir_área_IM" localSheetId="60">CUAD65!$A$1:$P$20</definedName>
    <definedName name="Imprimir_área_IM" localSheetId="5">CUAD7!$A$1:$G$87</definedName>
    <definedName name="Imprimir_área_IM" localSheetId="6">CUAD8!$A$1:$H$28</definedName>
    <definedName name="Imprimir_área_IM" localSheetId="49">'Cuadro 53'!$A$1:$Q$44</definedName>
    <definedName name="Imprimir_área_IM" localSheetId="52">'Cuadro 56'!$A$1:$AQ$75</definedName>
    <definedName name="Imprimir_área_IM" localSheetId="27">'CUD30'!$A$1:$R$26</definedName>
    <definedName name="Imprimir_área_IM">#REF!</definedName>
    <definedName name="NVO.">#REF!</definedName>
  </definedNames>
  <calcPr calcId="125725"/>
</workbook>
</file>

<file path=xl/calcChain.xml><?xml version="1.0" encoding="utf-8"?>
<calcChain xmlns="http://schemas.openxmlformats.org/spreadsheetml/2006/main">
  <c r="Z67" i="73"/>
  <c r="N67"/>
  <c r="F67" s="1"/>
  <c r="AP67"/>
  <c r="E58"/>
  <c r="D58"/>
  <c r="E9" i="111"/>
  <c r="E8" s="1"/>
  <c r="H9"/>
  <c r="K9"/>
  <c r="N9"/>
  <c r="N8" s="1"/>
  <c r="E10"/>
  <c r="H10"/>
  <c r="K10"/>
  <c r="N10"/>
  <c r="B10"/>
  <c r="E11"/>
  <c r="B11" s="1"/>
  <c r="H11"/>
  <c r="K11"/>
  <c r="N11"/>
  <c r="E12"/>
  <c r="H12"/>
  <c r="B12" s="1"/>
  <c r="K12"/>
  <c r="N12"/>
  <c r="E13"/>
  <c r="B13" s="1"/>
  <c r="H13"/>
  <c r="K13"/>
  <c r="N13"/>
  <c r="E14"/>
  <c r="B14" s="1"/>
  <c r="H14"/>
  <c r="K14"/>
  <c r="N14"/>
  <c r="E15"/>
  <c r="H15"/>
  <c r="K15"/>
  <c r="B15" s="1"/>
  <c r="N15"/>
  <c r="E16"/>
  <c r="B16" s="1"/>
  <c r="H16"/>
  <c r="H8" s="1"/>
  <c r="K16"/>
  <c r="N16"/>
  <c r="E17"/>
  <c r="H17"/>
  <c r="K17"/>
  <c r="N17"/>
  <c r="B17"/>
  <c r="E18"/>
  <c r="H18"/>
  <c r="K18"/>
  <c r="N18"/>
  <c r="B18"/>
  <c r="E19"/>
  <c r="B19" s="1"/>
  <c r="H19"/>
  <c r="K19"/>
  <c r="N19"/>
  <c r="E20"/>
  <c r="H20"/>
  <c r="K20"/>
  <c r="N20"/>
  <c r="B20" s="1"/>
  <c r="E21"/>
  <c r="B21" s="1"/>
  <c r="H21"/>
  <c r="K21"/>
  <c r="N21"/>
  <c r="E22"/>
  <c r="B22" s="1"/>
  <c r="H22"/>
  <c r="K22"/>
  <c r="N22"/>
  <c r="E23"/>
  <c r="H23"/>
  <c r="N23"/>
  <c r="B23"/>
  <c r="H24"/>
  <c r="B24" s="1"/>
  <c r="C9"/>
  <c r="C10"/>
  <c r="C8" s="1"/>
  <c r="C11"/>
  <c r="C12"/>
  <c r="C13"/>
  <c r="C14"/>
  <c r="C15"/>
  <c r="C16"/>
  <c r="C17"/>
  <c r="C18"/>
  <c r="C19"/>
  <c r="C20"/>
  <c r="C21"/>
  <c r="C22"/>
  <c r="C23"/>
  <c r="C24"/>
  <c r="D9"/>
  <c r="D8" s="1"/>
  <c r="D10"/>
  <c r="D11"/>
  <c r="D12"/>
  <c r="D13"/>
  <c r="D14"/>
  <c r="D15"/>
  <c r="D16"/>
  <c r="D17"/>
  <c r="D18"/>
  <c r="D19"/>
  <c r="D20"/>
  <c r="D21"/>
  <c r="D22"/>
  <c r="D24"/>
  <c r="F8"/>
  <c r="G8"/>
  <c r="I8"/>
  <c r="J8"/>
  <c r="K8"/>
  <c r="L8"/>
  <c r="M8"/>
  <c r="O8"/>
  <c r="P8"/>
  <c r="G10" i="87"/>
  <c r="D10"/>
  <c r="J10"/>
  <c r="J22"/>
  <c r="J16"/>
  <c r="B10"/>
  <c r="C10"/>
  <c r="E10"/>
  <c r="F10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H22"/>
  <c r="I22"/>
  <c r="H23"/>
  <c r="I23"/>
  <c r="H24"/>
  <c r="I24"/>
  <c r="H25"/>
  <c r="H26"/>
  <c r="B42" i="31"/>
  <c r="B45"/>
  <c r="B48"/>
  <c r="B54"/>
  <c r="B63"/>
  <c r="B66"/>
  <c r="B72"/>
  <c r="B75"/>
  <c r="B84"/>
  <c r="B11"/>
  <c r="B10" s="1"/>
  <c r="B16"/>
  <c r="B30"/>
  <c r="B87"/>
  <c r="D100" s="1"/>
  <c r="D102"/>
  <c r="D101"/>
  <c r="D98"/>
  <c r="D97"/>
  <c r="D94"/>
  <c r="D93"/>
  <c r="D90"/>
  <c r="D89"/>
  <c r="H29" i="35"/>
  <c r="H11" s="1"/>
  <c r="E34"/>
  <c r="E29"/>
  <c r="E11" s="1"/>
  <c r="J12"/>
  <c r="J11" s="1"/>
  <c r="I13"/>
  <c r="I14"/>
  <c r="I12"/>
  <c r="D13"/>
  <c r="D14"/>
  <c r="D12"/>
  <c r="G12"/>
  <c r="F15"/>
  <c r="F12" s="1"/>
  <c r="C15"/>
  <c r="C12"/>
  <c r="B13"/>
  <c r="B14"/>
  <c r="B15"/>
  <c r="B12" s="1"/>
  <c r="G16"/>
  <c r="G11" s="1"/>
  <c r="F17"/>
  <c r="F18"/>
  <c r="F16" s="1"/>
  <c r="F21"/>
  <c r="F23"/>
  <c r="F24"/>
  <c r="F26"/>
  <c r="F27"/>
  <c r="F28"/>
  <c r="G29"/>
  <c r="F30"/>
  <c r="F31"/>
  <c r="F32"/>
  <c r="F33"/>
  <c r="F29" s="1"/>
  <c r="F34"/>
  <c r="F35"/>
  <c r="F36"/>
  <c r="F37"/>
  <c r="C30"/>
  <c r="C31"/>
  <c r="C29" s="1"/>
  <c r="C32"/>
  <c r="B32" s="1"/>
  <c r="C33"/>
  <c r="B33" s="1"/>
  <c r="C34"/>
  <c r="B34" s="1"/>
  <c r="C35"/>
  <c r="C36"/>
  <c r="B36" s="1"/>
  <c r="C37"/>
  <c r="B30"/>
  <c r="I31"/>
  <c r="D31" s="1"/>
  <c r="L31"/>
  <c r="D33"/>
  <c r="D35"/>
  <c r="B35" s="1"/>
  <c r="D36"/>
  <c r="D37"/>
  <c r="B37"/>
  <c r="O33"/>
  <c r="D18"/>
  <c r="D16" s="1"/>
  <c r="D19"/>
  <c r="D20"/>
  <c r="B20" s="1"/>
  <c r="D22"/>
  <c r="D25"/>
  <c r="D26"/>
  <c r="C17"/>
  <c r="C18"/>
  <c r="B18" s="1"/>
  <c r="C21"/>
  <c r="B21" s="1"/>
  <c r="C23"/>
  <c r="B23" s="1"/>
  <c r="C24"/>
  <c r="C26"/>
  <c r="C27"/>
  <c r="C28"/>
  <c r="B28" s="1"/>
  <c r="B17"/>
  <c r="B19"/>
  <c r="B22"/>
  <c r="B24"/>
  <c r="B25"/>
  <c r="B26"/>
  <c r="B27"/>
  <c r="I26"/>
  <c r="I20"/>
  <c r="I19"/>
  <c r="I33"/>
  <c r="I29" s="1"/>
  <c r="I35"/>
  <c r="I36"/>
  <c r="I37"/>
  <c r="J29"/>
  <c r="I25"/>
  <c r="I22"/>
  <c r="I16" s="1"/>
  <c r="I11" s="1"/>
  <c r="I18"/>
  <c r="L37"/>
  <c r="O36"/>
  <c r="L36"/>
  <c r="O35"/>
  <c r="L35"/>
  <c r="P29"/>
  <c r="O29"/>
  <c r="O11" s="1"/>
  <c r="M29"/>
  <c r="M11" s="1"/>
  <c r="L29"/>
  <c r="L11" s="1"/>
  <c r="J16"/>
  <c r="P11"/>
  <c r="H18" i="9"/>
  <c r="H11" s="1"/>
  <c r="H24"/>
  <c r="H33"/>
  <c r="H36"/>
  <c r="H42"/>
  <c r="H45"/>
  <c r="Q45"/>
  <c r="U24"/>
  <c r="U33"/>
  <c r="E34"/>
  <c r="E33" s="1"/>
  <c r="E35"/>
  <c r="D34"/>
  <c r="D33" s="1"/>
  <c r="D35"/>
  <c r="C34"/>
  <c r="C35"/>
  <c r="C33"/>
  <c r="B33" s="1"/>
  <c r="E30"/>
  <c r="E43"/>
  <c r="E42"/>
  <c r="E52"/>
  <c r="L50"/>
  <c r="E47"/>
  <c r="B47" s="1"/>
  <c r="D47"/>
  <c r="E46"/>
  <c r="K45"/>
  <c r="N45"/>
  <c r="E45"/>
  <c r="C44"/>
  <c r="B44"/>
  <c r="D43"/>
  <c r="C43"/>
  <c r="B43"/>
  <c r="F44"/>
  <c r="F43"/>
  <c r="I43"/>
  <c r="L43"/>
  <c r="P42"/>
  <c r="O43"/>
  <c r="O42" s="1"/>
  <c r="M42"/>
  <c r="L42" s="1"/>
  <c r="J42"/>
  <c r="G42"/>
  <c r="L31"/>
  <c r="I31"/>
  <c r="E29"/>
  <c r="L29"/>
  <c r="O17"/>
  <c r="U12"/>
  <c r="O47"/>
  <c r="L47"/>
  <c r="O48"/>
  <c r="L48"/>
  <c r="E48"/>
  <c r="D48"/>
  <c r="B48"/>
  <c r="R55"/>
  <c r="Q24"/>
  <c r="Q12"/>
  <c r="Q11" s="1"/>
  <c r="P12"/>
  <c r="O13"/>
  <c r="O14"/>
  <c r="O12" s="1"/>
  <c r="E37"/>
  <c r="E36" s="1"/>
  <c r="E39"/>
  <c r="E40"/>
  <c r="E41"/>
  <c r="K36"/>
  <c r="N36"/>
  <c r="Q36"/>
  <c r="I34"/>
  <c r="I33" s="1"/>
  <c r="D31"/>
  <c r="B31"/>
  <c r="C27"/>
  <c r="B27" s="1"/>
  <c r="D29"/>
  <c r="B29"/>
  <c r="E26"/>
  <c r="B26" s="1"/>
  <c r="F26"/>
  <c r="C26"/>
  <c r="I29"/>
  <c r="E19"/>
  <c r="E18" s="1"/>
  <c r="E20"/>
  <c r="E21"/>
  <c r="E22"/>
  <c r="E23"/>
  <c r="U18"/>
  <c r="Q18"/>
  <c r="N18"/>
  <c r="K18"/>
  <c r="K11" s="1"/>
  <c r="E17"/>
  <c r="E15" s="1"/>
  <c r="L17"/>
  <c r="L15" s="1"/>
  <c r="K15"/>
  <c r="T12"/>
  <c r="T18"/>
  <c r="T24"/>
  <c r="T33"/>
  <c r="T54"/>
  <c r="T11" s="1"/>
  <c r="S24"/>
  <c r="R28"/>
  <c r="R30"/>
  <c r="R24" s="1"/>
  <c r="R32"/>
  <c r="P24"/>
  <c r="O28"/>
  <c r="O24" s="1"/>
  <c r="O30"/>
  <c r="O32"/>
  <c r="N24"/>
  <c r="M24"/>
  <c r="L28"/>
  <c r="L30"/>
  <c r="L32"/>
  <c r="L24" s="1"/>
  <c r="K24"/>
  <c r="J24"/>
  <c r="I28"/>
  <c r="I24" s="1"/>
  <c r="I30"/>
  <c r="I32"/>
  <c r="G24"/>
  <c r="F25"/>
  <c r="F24" s="1"/>
  <c r="F27"/>
  <c r="E25"/>
  <c r="E24" s="1"/>
  <c r="E28"/>
  <c r="D28"/>
  <c r="D30"/>
  <c r="B30" s="1"/>
  <c r="D32"/>
  <c r="B32" s="1"/>
  <c r="D24"/>
  <c r="C25"/>
  <c r="C24"/>
  <c r="B25"/>
  <c r="D39"/>
  <c r="B39"/>
  <c r="E13"/>
  <c r="E14"/>
  <c r="E12"/>
  <c r="E11" s="1"/>
  <c r="E51"/>
  <c r="E53"/>
  <c r="B28"/>
  <c r="C37"/>
  <c r="B37" s="1"/>
  <c r="C38"/>
  <c r="B38" s="1"/>
  <c r="D40"/>
  <c r="B40"/>
  <c r="D41"/>
  <c r="B41" s="1"/>
  <c r="G12"/>
  <c r="C12"/>
  <c r="J12"/>
  <c r="I12" s="1"/>
  <c r="M12"/>
  <c r="C16"/>
  <c r="B16" s="1"/>
  <c r="D16"/>
  <c r="D15" s="1"/>
  <c r="C17"/>
  <c r="B17" s="1"/>
  <c r="D17"/>
  <c r="C19"/>
  <c r="D19"/>
  <c r="B19"/>
  <c r="C20"/>
  <c r="D20"/>
  <c r="B20" s="1"/>
  <c r="C21"/>
  <c r="D21"/>
  <c r="B21"/>
  <c r="C22"/>
  <c r="B22" s="1"/>
  <c r="D22"/>
  <c r="C23"/>
  <c r="B23" s="1"/>
  <c r="D23"/>
  <c r="G33"/>
  <c r="J33"/>
  <c r="M33"/>
  <c r="L33" s="1"/>
  <c r="P33"/>
  <c r="C42"/>
  <c r="C46"/>
  <c r="C45" s="1"/>
  <c r="D46"/>
  <c r="B46"/>
  <c r="B45" s="1"/>
  <c r="D49"/>
  <c r="E49"/>
  <c r="B49" s="1"/>
  <c r="C50"/>
  <c r="D50"/>
  <c r="B50"/>
  <c r="C51"/>
  <c r="B51" s="1"/>
  <c r="D51"/>
  <c r="C52"/>
  <c r="B52" s="1"/>
  <c r="D52"/>
  <c r="C53"/>
  <c r="D53"/>
  <c r="B53"/>
  <c r="G54"/>
  <c r="C54"/>
  <c r="J54"/>
  <c r="M54"/>
  <c r="P54"/>
  <c r="D54"/>
  <c r="B54" s="1"/>
  <c r="C15"/>
  <c r="C18"/>
  <c r="D36"/>
  <c r="D18"/>
  <c r="J45"/>
  <c r="M45"/>
  <c r="D45" s="1"/>
  <c r="P45"/>
  <c r="B35"/>
  <c r="B34"/>
  <c r="D55"/>
  <c r="B55" s="1"/>
  <c r="C55"/>
  <c r="D14"/>
  <c r="D13"/>
  <c r="C14"/>
  <c r="C13"/>
  <c r="B14"/>
  <c r="B13"/>
  <c r="R19"/>
  <c r="R54"/>
  <c r="R20"/>
  <c r="R21"/>
  <c r="R23"/>
  <c r="R18"/>
  <c r="R12"/>
  <c r="R33"/>
  <c r="R51"/>
  <c r="R52"/>
  <c r="R53"/>
  <c r="R35"/>
  <c r="R34"/>
  <c r="R14"/>
  <c r="Q33"/>
  <c r="O33" s="1"/>
  <c r="P15"/>
  <c r="P11" s="1"/>
  <c r="P18"/>
  <c r="P36"/>
  <c r="O16"/>
  <c r="O15" s="1"/>
  <c r="O19"/>
  <c r="O18" s="1"/>
  <c r="O20"/>
  <c r="O21"/>
  <c r="O22"/>
  <c r="O23"/>
  <c r="O39"/>
  <c r="O36" s="1"/>
  <c r="O40"/>
  <c r="O41"/>
  <c r="O49"/>
  <c r="O45" s="1"/>
  <c r="O51"/>
  <c r="O52"/>
  <c r="O53"/>
  <c r="O54"/>
  <c r="O35"/>
  <c r="O34"/>
  <c r="O55"/>
  <c r="N33"/>
  <c r="N11"/>
  <c r="M15"/>
  <c r="M11" s="1"/>
  <c r="M18"/>
  <c r="M36"/>
  <c r="L12"/>
  <c r="L16"/>
  <c r="L19"/>
  <c r="L18" s="1"/>
  <c r="L20"/>
  <c r="L21"/>
  <c r="L22"/>
  <c r="L23"/>
  <c r="L39"/>
  <c r="L40"/>
  <c r="L41"/>
  <c r="L36"/>
  <c r="L49"/>
  <c r="L45"/>
  <c r="L51"/>
  <c r="L52"/>
  <c r="L53"/>
  <c r="L55"/>
  <c r="L54" s="1"/>
  <c r="L56"/>
  <c r="K33"/>
  <c r="J15"/>
  <c r="J18"/>
  <c r="J36"/>
  <c r="J11"/>
  <c r="I16"/>
  <c r="I15" s="1"/>
  <c r="I17"/>
  <c r="I19"/>
  <c r="I18" s="1"/>
  <c r="I20"/>
  <c r="I21"/>
  <c r="I22"/>
  <c r="I23"/>
  <c r="I35"/>
  <c r="I39"/>
  <c r="I40"/>
  <c r="I41"/>
  <c r="I36"/>
  <c r="I42"/>
  <c r="I46"/>
  <c r="I45" s="1"/>
  <c r="I50"/>
  <c r="I51"/>
  <c r="I52"/>
  <c r="I53"/>
  <c r="I54"/>
  <c r="I55"/>
  <c r="I14"/>
  <c r="I13"/>
  <c r="L35"/>
  <c r="L34"/>
  <c r="L14"/>
  <c r="L13"/>
  <c r="F38"/>
  <c r="F37"/>
  <c r="F36" s="1"/>
  <c r="F12"/>
  <c r="F16"/>
  <c r="F17"/>
  <c r="F15" s="1"/>
  <c r="F19"/>
  <c r="F18" s="1"/>
  <c r="F20"/>
  <c r="F21"/>
  <c r="F22"/>
  <c r="F23"/>
  <c r="F33"/>
  <c r="F42"/>
  <c r="F46"/>
  <c r="F45" s="1"/>
  <c r="F50"/>
  <c r="F51"/>
  <c r="F52"/>
  <c r="F53"/>
  <c r="F55"/>
  <c r="F56"/>
  <c r="F54"/>
  <c r="G15"/>
  <c r="G18"/>
  <c r="G36"/>
  <c r="G45"/>
  <c r="G11"/>
  <c r="F14"/>
  <c r="F13"/>
  <c r="F35"/>
  <c r="F34"/>
  <c r="O56"/>
  <c r="I56"/>
  <c r="D56"/>
  <c r="C56"/>
  <c r="B56" s="1"/>
  <c r="U11"/>
  <c r="I21" i="88"/>
  <c r="C29"/>
  <c r="C28"/>
  <c r="C27"/>
  <c r="C26"/>
  <c r="B26" s="1"/>
  <c r="C25"/>
  <c r="B25" s="1"/>
  <c r="C24"/>
  <c r="C23"/>
  <c r="B23" s="1"/>
  <c r="C22"/>
  <c r="C21"/>
  <c r="B21" s="1"/>
  <c r="C20"/>
  <c r="B20" s="1"/>
  <c r="C19"/>
  <c r="C18"/>
  <c r="C17"/>
  <c r="C16"/>
  <c r="C15"/>
  <c r="C13" s="1"/>
  <c r="C14"/>
  <c r="D29"/>
  <c r="D28"/>
  <c r="D27"/>
  <c r="D26"/>
  <c r="D25"/>
  <c r="D24"/>
  <c r="D23"/>
  <c r="D22"/>
  <c r="D21"/>
  <c r="D20"/>
  <c r="D19"/>
  <c r="D18"/>
  <c r="D17"/>
  <c r="D16"/>
  <c r="D15"/>
  <c r="D13" s="1"/>
  <c r="D14"/>
  <c r="L29"/>
  <c r="I29"/>
  <c r="F29"/>
  <c r="B29"/>
  <c r="L28"/>
  <c r="I28"/>
  <c r="F28"/>
  <c r="E28"/>
  <c r="B28"/>
  <c r="L27"/>
  <c r="I27"/>
  <c r="F27"/>
  <c r="E27"/>
  <c r="B27" s="1"/>
  <c r="L26"/>
  <c r="I26"/>
  <c r="F26"/>
  <c r="E26"/>
  <c r="L25"/>
  <c r="I25"/>
  <c r="F25"/>
  <c r="E25"/>
  <c r="L24"/>
  <c r="I24"/>
  <c r="F24"/>
  <c r="E24"/>
  <c r="B24"/>
  <c r="L23"/>
  <c r="I23"/>
  <c r="F23"/>
  <c r="E23"/>
  <c r="L22"/>
  <c r="I22"/>
  <c r="F22"/>
  <c r="E22"/>
  <c r="B22"/>
  <c r="L21"/>
  <c r="F21"/>
  <c r="E21"/>
  <c r="L20"/>
  <c r="I20"/>
  <c r="F20"/>
  <c r="E20"/>
  <c r="L19"/>
  <c r="I19"/>
  <c r="F19"/>
  <c r="E19"/>
  <c r="B19" s="1"/>
  <c r="L18"/>
  <c r="I18"/>
  <c r="I13" s="1"/>
  <c r="F18"/>
  <c r="E18"/>
  <c r="B18" s="1"/>
  <c r="L17"/>
  <c r="I17"/>
  <c r="F17"/>
  <c r="E17"/>
  <c r="B17"/>
  <c r="L16"/>
  <c r="I16"/>
  <c r="F16"/>
  <c r="E16"/>
  <c r="B16"/>
  <c r="L15"/>
  <c r="L13" s="1"/>
  <c r="I15"/>
  <c r="F15"/>
  <c r="E15"/>
  <c r="L14"/>
  <c r="I14"/>
  <c r="F14"/>
  <c r="E14"/>
  <c r="E13" s="1"/>
  <c r="N13"/>
  <c r="M13"/>
  <c r="K13"/>
  <c r="J13"/>
  <c r="H13"/>
  <c r="G13"/>
  <c r="F13"/>
  <c r="F29" i="13"/>
  <c r="F11" s="1"/>
  <c r="J16"/>
  <c r="J11"/>
  <c r="G29"/>
  <c r="D29"/>
  <c r="B32"/>
  <c r="B31"/>
  <c r="B18"/>
  <c r="C12"/>
  <c r="B15"/>
  <c r="B12"/>
  <c r="B24"/>
  <c r="B23"/>
  <c r="B21"/>
  <c r="B26"/>
  <c r="I16"/>
  <c r="H16"/>
  <c r="H11" s="1"/>
  <c r="I29"/>
  <c r="I11"/>
  <c r="H29"/>
  <c r="K16"/>
  <c r="K29"/>
  <c r="B37"/>
  <c r="B36"/>
  <c r="B35"/>
  <c r="B34"/>
  <c r="B29" s="1"/>
  <c r="B33"/>
  <c r="B28"/>
  <c r="B27"/>
  <c r="B17"/>
  <c r="B16"/>
  <c r="C29"/>
  <c r="G16"/>
  <c r="G11" s="1"/>
  <c r="D16"/>
  <c r="C16"/>
  <c r="K11"/>
  <c r="D11"/>
  <c r="C11"/>
  <c r="B43" i="14"/>
  <c r="B42" s="1"/>
  <c r="G42"/>
  <c r="F42"/>
  <c r="E42"/>
  <c r="D42"/>
  <c r="J15"/>
  <c r="J11" s="1"/>
  <c r="G15"/>
  <c r="F15"/>
  <c r="G45"/>
  <c r="F45"/>
  <c r="I53"/>
  <c r="H12"/>
  <c r="L33"/>
  <c r="L11" s="1"/>
  <c r="J33"/>
  <c r="I33"/>
  <c r="G33"/>
  <c r="G11" s="1"/>
  <c r="J24"/>
  <c r="I24"/>
  <c r="G24"/>
  <c r="E45"/>
  <c r="B37"/>
  <c r="B27"/>
  <c r="B26"/>
  <c r="I15"/>
  <c r="I11" s="1"/>
  <c r="G18"/>
  <c r="L53"/>
  <c r="I36"/>
  <c r="H18"/>
  <c r="H11" s="1"/>
  <c r="H24"/>
  <c r="H36"/>
  <c r="H53"/>
  <c r="G36"/>
  <c r="F18"/>
  <c r="F11" s="1"/>
  <c r="F24"/>
  <c r="F33"/>
  <c r="F36"/>
  <c r="F53"/>
  <c r="E12"/>
  <c r="E15"/>
  <c r="E11" s="1"/>
  <c r="E18"/>
  <c r="E24"/>
  <c r="E33"/>
  <c r="E36"/>
  <c r="D12"/>
  <c r="D15"/>
  <c r="D18"/>
  <c r="D11" s="1"/>
  <c r="D24"/>
  <c r="D33"/>
  <c r="B33" s="1"/>
  <c r="D36"/>
  <c r="D45"/>
  <c r="D53"/>
  <c r="B38"/>
  <c r="B36"/>
  <c r="B12"/>
  <c r="B16"/>
  <c r="B15" s="1"/>
  <c r="B17"/>
  <c r="B19"/>
  <c r="B20"/>
  <c r="B21"/>
  <c r="B22"/>
  <c r="B18" s="1"/>
  <c r="B23"/>
  <c r="B25"/>
  <c r="B24" s="1"/>
  <c r="B46"/>
  <c r="B45" s="1"/>
  <c r="B49"/>
  <c r="B50"/>
  <c r="B51"/>
  <c r="B52"/>
  <c r="B54"/>
  <c r="B55"/>
  <c r="B53"/>
  <c r="B35"/>
  <c r="B34"/>
  <c r="B14"/>
  <c r="B13"/>
  <c r="I13" i="89"/>
  <c r="B14"/>
  <c r="B15"/>
  <c r="B16"/>
  <c r="B17"/>
  <c r="B13" s="1"/>
  <c r="B18"/>
  <c r="B19"/>
  <c r="B20"/>
  <c r="B21"/>
  <c r="B22"/>
  <c r="B23"/>
  <c r="B24"/>
  <c r="B25"/>
  <c r="B26"/>
  <c r="B27"/>
  <c r="B28"/>
  <c r="B29"/>
  <c r="J13"/>
  <c r="H13"/>
  <c r="G13"/>
  <c r="F13"/>
  <c r="E13"/>
  <c r="D13"/>
  <c r="C13"/>
  <c r="B45" i="16"/>
  <c r="B36"/>
  <c r="B37"/>
  <c r="B32"/>
  <c r="B31"/>
  <c r="B27"/>
  <c r="B26"/>
  <c r="B24"/>
  <c r="B22"/>
  <c r="B14"/>
  <c r="Q11"/>
  <c r="N11"/>
  <c r="M11"/>
  <c r="J11"/>
  <c r="I11"/>
  <c r="H11"/>
  <c r="E11"/>
  <c r="D11"/>
  <c r="B30"/>
  <c r="B25"/>
  <c r="B23"/>
  <c r="B21"/>
  <c r="B17"/>
  <c r="B11" s="1"/>
  <c r="O11"/>
  <c r="L11"/>
  <c r="K11"/>
  <c r="R11"/>
  <c r="G11"/>
  <c r="S11"/>
  <c r="T11"/>
  <c r="U11"/>
  <c r="V11"/>
  <c r="F11"/>
  <c r="B46" i="17"/>
  <c r="B42"/>
  <c r="B41"/>
  <c r="B36"/>
  <c r="B34"/>
  <c r="B32"/>
  <c r="B17"/>
  <c r="B14"/>
  <c r="T12"/>
  <c r="M12"/>
  <c r="C12"/>
  <c r="D12"/>
  <c r="E12"/>
  <c r="B12" s="1"/>
  <c r="F12"/>
  <c r="G12"/>
  <c r="H12"/>
  <c r="I12"/>
  <c r="J12"/>
  <c r="K12"/>
  <c r="L12"/>
  <c r="N12"/>
  <c r="O12"/>
  <c r="P12"/>
  <c r="Q12"/>
  <c r="R12"/>
  <c r="S12"/>
  <c r="U12"/>
  <c r="V12"/>
  <c r="W12"/>
  <c r="X12"/>
  <c r="Y12"/>
  <c r="Z12"/>
  <c r="AA12"/>
  <c r="B45"/>
  <c r="B43"/>
  <c r="B40"/>
  <c r="B39"/>
  <c r="B38"/>
  <c r="B37"/>
  <c r="B33"/>
  <c r="B31"/>
  <c r="B30"/>
  <c r="B29"/>
  <c r="B28"/>
  <c r="B27"/>
  <c r="B26"/>
  <c r="B25"/>
  <c r="B24"/>
  <c r="B23"/>
  <c r="B22"/>
  <c r="B21"/>
  <c r="B20"/>
  <c r="B19"/>
  <c r="B18"/>
  <c r="B16"/>
  <c r="B15"/>
  <c r="C44" i="90"/>
  <c r="C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1" s="1"/>
  <c r="C14"/>
  <c r="C13"/>
  <c r="C12"/>
  <c r="I11"/>
  <c r="C54"/>
  <c r="C52"/>
  <c r="C51"/>
  <c r="C50"/>
  <c r="C49"/>
  <c r="C48"/>
  <c r="S11"/>
  <c r="R11"/>
  <c r="Q11"/>
  <c r="P11"/>
  <c r="O11"/>
  <c r="N11"/>
  <c r="M11"/>
  <c r="L11"/>
  <c r="K11"/>
  <c r="J11"/>
  <c r="H11"/>
  <c r="G11"/>
  <c r="F11"/>
  <c r="E11"/>
  <c r="D11"/>
  <c r="Q12" i="19"/>
  <c r="O12"/>
  <c r="B41"/>
  <c r="B38"/>
  <c r="B37"/>
  <c r="B33"/>
  <c r="B32"/>
  <c r="B31"/>
  <c r="B28"/>
  <c r="B27"/>
  <c r="B26"/>
  <c r="B22"/>
  <c r="B19"/>
  <c r="B18"/>
  <c r="B14"/>
  <c r="K12"/>
  <c r="J12"/>
  <c r="I12"/>
  <c r="D12"/>
  <c r="C12"/>
  <c r="N12"/>
  <c r="B12"/>
  <c r="M12"/>
  <c r="L12"/>
  <c r="R12"/>
  <c r="P12"/>
  <c r="S12"/>
  <c r="T12"/>
  <c r="U12"/>
  <c r="V12"/>
  <c r="E12"/>
  <c r="B46" i="20"/>
  <c r="T14"/>
  <c r="B22"/>
  <c r="B23"/>
  <c r="B38"/>
  <c r="B48"/>
  <c r="B47"/>
  <c r="B45"/>
  <c r="M14"/>
  <c r="AA14"/>
  <c r="R14"/>
  <c r="N14"/>
  <c r="D14"/>
  <c r="B42"/>
  <c r="B41"/>
  <c r="B40"/>
  <c r="B34"/>
  <c r="B33"/>
  <c r="B31"/>
  <c r="B30"/>
  <c r="B29"/>
  <c r="B27"/>
  <c r="B26"/>
  <c r="B24"/>
  <c r="B18"/>
  <c r="B17"/>
  <c r="Z14"/>
  <c r="Y14"/>
  <c r="X14"/>
  <c r="W14"/>
  <c r="V14"/>
  <c r="S14"/>
  <c r="Q14"/>
  <c r="P14"/>
  <c r="O14"/>
  <c r="L14"/>
  <c r="K14"/>
  <c r="J14"/>
  <c r="I14"/>
  <c r="H14"/>
  <c r="G14"/>
  <c r="F14"/>
  <c r="E14"/>
  <c r="C14"/>
  <c r="B14" s="1"/>
  <c r="U14"/>
  <c r="B16"/>
  <c r="C44" i="91"/>
  <c r="C43"/>
  <c r="C41"/>
  <c r="C40"/>
  <c r="C39"/>
  <c r="C38"/>
  <c r="C37"/>
  <c r="C36"/>
  <c r="C35"/>
  <c r="C34"/>
  <c r="C32"/>
  <c r="C31"/>
  <c r="C29"/>
  <c r="C28"/>
  <c r="C27"/>
  <c r="C26"/>
  <c r="C25"/>
  <c r="C23"/>
  <c r="C22"/>
  <c r="C21"/>
  <c r="C20"/>
  <c r="C17"/>
  <c r="C16"/>
  <c r="C14"/>
  <c r="C11" s="1"/>
  <c r="C13"/>
  <c r="S11"/>
  <c r="R11"/>
  <c r="Q11"/>
  <c r="P11"/>
  <c r="O11"/>
  <c r="N11"/>
  <c r="M11"/>
  <c r="L11"/>
  <c r="K11"/>
  <c r="J11"/>
  <c r="I11"/>
  <c r="H11"/>
  <c r="G11"/>
  <c r="F11"/>
  <c r="E11"/>
  <c r="D11"/>
  <c r="C54"/>
  <c r="C52"/>
  <c r="C51"/>
  <c r="C50"/>
  <c r="C49"/>
  <c r="C48"/>
  <c r="B31" i="22"/>
  <c r="L12"/>
  <c r="B30"/>
  <c r="B23"/>
  <c r="B21"/>
  <c r="B20"/>
  <c r="B16"/>
  <c r="C12"/>
  <c r="B12" s="1"/>
  <c r="D12"/>
  <c r="E12"/>
  <c r="F12"/>
  <c r="G12"/>
  <c r="H12"/>
  <c r="J12"/>
  <c r="K12"/>
  <c r="M12"/>
  <c r="P12"/>
  <c r="R12"/>
  <c r="T12"/>
  <c r="U12"/>
  <c r="B24"/>
  <c r="B33"/>
  <c r="B32"/>
  <c r="B28"/>
  <c r="B27"/>
  <c r="B26"/>
  <c r="B25"/>
  <c r="B18"/>
  <c r="B15"/>
  <c r="B14"/>
  <c r="T16" i="23"/>
  <c r="M16"/>
  <c r="B22"/>
  <c r="B26"/>
  <c r="B28"/>
  <c r="B29"/>
  <c r="B30"/>
  <c r="B31"/>
  <c r="B32"/>
  <c r="B34"/>
  <c r="B35"/>
  <c r="B36"/>
  <c r="B37"/>
  <c r="B18"/>
  <c r="B16" s="1"/>
  <c r="B19"/>
  <c r="B20"/>
  <c r="B21"/>
  <c r="B23"/>
  <c r="B24"/>
  <c r="B25"/>
  <c r="B27"/>
  <c r="B33"/>
  <c r="AA16"/>
  <c r="R16"/>
  <c r="N16"/>
  <c r="D16"/>
  <c r="Z16"/>
  <c r="Y16"/>
  <c r="X16"/>
  <c r="W16"/>
  <c r="V16"/>
  <c r="U16"/>
  <c r="S16"/>
  <c r="Q16"/>
  <c r="P16"/>
  <c r="O16"/>
  <c r="L16"/>
  <c r="K16"/>
  <c r="J16"/>
  <c r="I16"/>
  <c r="H16"/>
  <c r="G16"/>
  <c r="F16"/>
  <c r="E16"/>
  <c r="C16"/>
  <c r="S11" i="92"/>
  <c r="R11"/>
  <c r="Q11"/>
  <c r="P11"/>
  <c r="O11"/>
  <c r="N11"/>
  <c r="M11"/>
  <c r="L11"/>
  <c r="K11"/>
  <c r="J11"/>
  <c r="I11"/>
  <c r="H11"/>
  <c r="G11"/>
  <c r="F11"/>
  <c r="E11"/>
  <c r="D11"/>
  <c r="C13"/>
  <c r="C16"/>
  <c r="C15"/>
  <c r="C11" s="1"/>
  <c r="C14"/>
  <c r="C12"/>
  <c r="C29"/>
  <c r="C31"/>
  <c r="C25"/>
  <c r="C24"/>
  <c r="C23"/>
  <c r="C17"/>
  <c r="C18"/>
  <c r="C19"/>
  <c r="C20"/>
  <c r="C21"/>
  <c r="C22"/>
  <c r="C26"/>
  <c r="C27"/>
  <c r="C28"/>
  <c r="C30"/>
  <c r="L12" i="25"/>
  <c r="S12"/>
  <c r="R12"/>
  <c r="P12"/>
  <c r="N12"/>
  <c r="M12"/>
  <c r="K12"/>
  <c r="H12"/>
  <c r="G12"/>
  <c r="F12"/>
  <c r="D12"/>
  <c r="C12"/>
  <c r="B12" s="1"/>
  <c r="B31"/>
  <c r="E12"/>
  <c r="J12"/>
  <c r="B33"/>
  <c r="B17"/>
  <c r="B19" i="26"/>
  <c r="S12"/>
  <c r="B20"/>
  <c r="M12"/>
  <c r="Y12"/>
  <c r="Z12"/>
  <c r="C12"/>
  <c r="D12"/>
  <c r="E12"/>
  <c r="F12"/>
  <c r="G12"/>
  <c r="H12"/>
  <c r="I12"/>
  <c r="J12"/>
  <c r="K12"/>
  <c r="L12"/>
  <c r="N12"/>
  <c r="O12"/>
  <c r="P12"/>
  <c r="Q12"/>
  <c r="R12"/>
  <c r="T12"/>
  <c r="U12"/>
  <c r="V12"/>
  <c r="W12"/>
  <c r="X12"/>
  <c r="AA12"/>
  <c r="B12"/>
  <c r="B33"/>
  <c r="B32"/>
  <c r="B31"/>
  <c r="B30"/>
  <c r="B29"/>
  <c r="B28"/>
  <c r="B27"/>
  <c r="B26"/>
  <c r="B25"/>
  <c r="B24"/>
  <c r="B23"/>
  <c r="B22"/>
  <c r="B21"/>
  <c r="B18"/>
  <c r="B17"/>
  <c r="B16"/>
  <c r="B15"/>
  <c r="B14"/>
  <c r="C28" i="93"/>
  <c r="C15"/>
  <c r="C20"/>
  <c r="C29"/>
  <c r="C13"/>
  <c r="C14"/>
  <c r="C16"/>
  <c r="C17"/>
  <c r="C18"/>
  <c r="C21"/>
  <c r="C22"/>
  <c r="C23"/>
  <c r="C24"/>
  <c r="C25"/>
  <c r="C26"/>
  <c r="C27"/>
  <c r="C30"/>
  <c r="C31"/>
  <c r="C12"/>
  <c r="C11" s="1"/>
  <c r="C19"/>
  <c r="S11"/>
  <c r="R11"/>
  <c r="Q11"/>
  <c r="P11"/>
  <c r="O11"/>
  <c r="N11"/>
  <c r="M11"/>
  <c r="L11"/>
  <c r="K11"/>
  <c r="J11"/>
  <c r="I11"/>
  <c r="H11"/>
  <c r="G11"/>
  <c r="F11"/>
  <c r="E11"/>
  <c r="D11"/>
  <c r="N23" i="28"/>
  <c r="N12"/>
  <c r="M12"/>
  <c r="M11" s="1"/>
  <c r="L23"/>
  <c r="J23"/>
  <c r="K23"/>
  <c r="I23"/>
  <c r="H23"/>
  <c r="F23"/>
  <c r="F11" s="1"/>
  <c r="F14"/>
  <c r="E14"/>
  <c r="E11" s="1"/>
  <c r="D24"/>
  <c r="D23" s="1"/>
  <c r="D25"/>
  <c r="D26"/>
  <c r="D28"/>
  <c r="B28" s="1"/>
  <c r="D29"/>
  <c r="C25"/>
  <c r="C23" s="1"/>
  <c r="C26"/>
  <c r="C27"/>
  <c r="B27" s="1"/>
  <c r="C28"/>
  <c r="C30"/>
  <c r="B30" s="1"/>
  <c r="C31"/>
  <c r="B31" s="1"/>
  <c r="B25"/>
  <c r="B26"/>
  <c r="B29"/>
  <c r="D13"/>
  <c r="D12" s="1"/>
  <c r="C13"/>
  <c r="B13" s="1"/>
  <c r="B12" s="1"/>
  <c r="D22"/>
  <c r="C22"/>
  <c r="B22"/>
  <c r="D21"/>
  <c r="C21"/>
  <c r="B21" s="1"/>
  <c r="C20"/>
  <c r="B20"/>
  <c r="D19"/>
  <c r="C19"/>
  <c r="B19"/>
  <c r="D18"/>
  <c r="C18"/>
  <c r="B18" s="1"/>
  <c r="D17"/>
  <c r="C17"/>
  <c r="B17" s="1"/>
  <c r="D16"/>
  <c r="C16"/>
  <c r="B16" s="1"/>
  <c r="N14"/>
  <c r="N11" s="1"/>
  <c r="M14"/>
  <c r="M23"/>
  <c r="L14"/>
  <c r="L11" s="1"/>
  <c r="K14"/>
  <c r="K11"/>
  <c r="J14"/>
  <c r="J11"/>
  <c r="I14"/>
  <c r="I11" s="1"/>
  <c r="H14"/>
  <c r="H11" s="1"/>
  <c r="G14"/>
  <c r="G23"/>
  <c r="G11" s="1"/>
  <c r="D15"/>
  <c r="D14" s="1"/>
  <c r="C15"/>
  <c r="C14" s="1"/>
  <c r="T38" i="29"/>
  <c r="S38"/>
  <c r="R38"/>
  <c r="P38"/>
  <c r="O38"/>
  <c r="L38"/>
  <c r="K38"/>
  <c r="J38"/>
  <c r="I38"/>
  <c r="H38"/>
  <c r="G38"/>
  <c r="F38"/>
  <c r="E38"/>
  <c r="D39"/>
  <c r="D38" s="1"/>
  <c r="D40"/>
  <c r="B40" s="1"/>
  <c r="C39"/>
  <c r="C38" s="1"/>
  <c r="C40"/>
  <c r="D30"/>
  <c r="D29" s="1"/>
  <c r="D31"/>
  <c r="C30"/>
  <c r="B30" s="1"/>
  <c r="C31"/>
  <c r="M12"/>
  <c r="T41"/>
  <c r="O41"/>
  <c r="M41"/>
  <c r="R29"/>
  <c r="Q29"/>
  <c r="P29"/>
  <c r="O29"/>
  <c r="N29"/>
  <c r="T32"/>
  <c r="S32"/>
  <c r="R32"/>
  <c r="R8" s="1"/>
  <c r="Q32"/>
  <c r="P32"/>
  <c r="O32"/>
  <c r="N32"/>
  <c r="M32"/>
  <c r="L32"/>
  <c r="K32"/>
  <c r="J32"/>
  <c r="I32"/>
  <c r="H32"/>
  <c r="G32"/>
  <c r="F32"/>
  <c r="E32"/>
  <c r="P15"/>
  <c r="D51"/>
  <c r="D50" s="1"/>
  <c r="C51"/>
  <c r="B51" s="1"/>
  <c r="B50" s="1"/>
  <c r="D52"/>
  <c r="C52"/>
  <c r="B52" s="1"/>
  <c r="F12"/>
  <c r="F8" s="1"/>
  <c r="H12"/>
  <c r="J12"/>
  <c r="L12"/>
  <c r="L8" s="1"/>
  <c r="N12"/>
  <c r="R12"/>
  <c r="T12"/>
  <c r="E12"/>
  <c r="C12" s="1"/>
  <c r="G12"/>
  <c r="I12"/>
  <c r="K12"/>
  <c r="O12"/>
  <c r="Q12"/>
  <c r="S12"/>
  <c r="D11"/>
  <c r="D9" s="1"/>
  <c r="C11"/>
  <c r="B11"/>
  <c r="D10"/>
  <c r="C10"/>
  <c r="B10" s="1"/>
  <c r="B9" s="1"/>
  <c r="H9"/>
  <c r="G9"/>
  <c r="G8" s="1"/>
  <c r="F9"/>
  <c r="E9"/>
  <c r="J9"/>
  <c r="R21"/>
  <c r="Q15"/>
  <c r="Q21"/>
  <c r="Q8"/>
  <c r="H50"/>
  <c r="H15"/>
  <c r="H8" s="1"/>
  <c r="H21"/>
  <c r="H29"/>
  <c r="H41"/>
  <c r="G50"/>
  <c r="G15"/>
  <c r="G21"/>
  <c r="G29"/>
  <c r="G41"/>
  <c r="F50"/>
  <c r="F15"/>
  <c r="F21"/>
  <c r="F29"/>
  <c r="F41"/>
  <c r="E50"/>
  <c r="E15"/>
  <c r="E21"/>
  <c r="E29"/>
  <c r="E41"/>
  <c r="E8"/>
  <c r="I50"/>
  <c r="D49"/>
  <c r="C49"/>
  <c r="B49" s="1"/>
  <c r="D48"/>
  <c r="C48"/>
  <c r="B48" s="1"/>
  <c r="D47"/>
  <c r="C47"/>
  <c r="B47" s="1"/>
  <c r="D46"/>
  <c r="B46" s="1"/>
  <c r="C46"/>
  <c r="I41"/>
  <c r="D42"/>
  <c r="C42"/>
  <c r="B42" s="1"/>
  <c r="B41" s="1"/>
  <c r="D33"/>
  <c r="C33"/>
  <c r="B33" s="1"/>
  <c r="D24"/>
  <c r="C24"/>
  <c r="B24" s="1"/>
  <c r="D23"/>
  <c r="C23"/>
  <c r="B23" s="1"/>
  <c r="D22"/>
  <c r="B22" s="1"/>
  <c r="C22"/>
  <c r="D20"/>
  <c r="B20" s="1"/>
  <c r="C20"/>
  <c r="D19"/>
  <c r="C19"/>
  <c r="B19" s="1"/>
  <c r="C18"/>
  <c r="D17"/>
  <c r="B17" s="1"/>
  <c r="C17"/>
  <c r="D16"/>
  <c r="C16"/>
  <c r="C15" s="1"/>
  <c r="D14"/>
  <c r="D13"/>
  <c r="C13"/>
  <c r="B16"/>
  <c r="B18"/>
  <c r="I29"/>
  <c r="K29"/>
  <c r="M29"/>
  <c r="S29"/>
  <c r="J29"/>
  <c r="L29"/>
  <c r="T29"/>
  <c r="C34"/>
  <c r="B34" s="1"/>
  <c r="D34"/>
  <c r="D32" s="1"/>
  <c r="T9"/>
  <c r="T8" s="1"/>
  <c r="T15"/>
  <c r="T21"/>
  <c r="T50"/>
  <c r="S9"/>
  <c r="S15"/>
  <c r="S21"/>
  <c r="S8" s="1"/>
  <c r="S41"/>
  <c r="S50"/>
  <c r="P21"/>
  <c r="P50"/>
  <c r="P8"/>
  <c r="O9"/>
  <c r="O15"/>
  <c r="O8" s="1"/>
  <c r="O21"/>
  <c r="O50"/>
  <c r="N15"/>
  <c r="N21"/>
  <c r="N8" s="1"/>
  <c r="N50"/>
  <c r="M15"/>
  <c r="M8" s="1"/>
  <c r="M21"/>
  <c r="M50"/>
  <c r="L15"/>
  <c r="L21"/>
  <c r="L50"/>
  <c r="K9"/>
  <c r="K8" s="1"/>
  <c r="K15"/>
  <c r="K21"/>
  <c r="K41"/>
  <c r="K50"/>
  <c r="J15"/>
  <c r="J8" s="1"/>
  <c r="J21"/>
  <c r="J41"/>
  <c r="J50"/>
  <c r="I9"/>
  <c r="I8" s="1"/>
  <c r="I15"/>
  <c r="I21"/>
  <c r="D15"/>
  <c r="D41"/>
  <c r="C9"/>
  <c r="C21"/>
  <c r="C32"/>
  <c r="C41"/>
  <c r="C50"/>
  <c r="B31"/>
  <c r="C14"/>
  <c r="B14" s="1"/>
  <c r="B13"/>
  <c r="I31" i="50"/>
  <c r="H31"/>
  <c r="J31" s="1"/>
  <c r="F31"/>
  <c r="E31"/>
  <c r="C32"/>
  <c r="C33"/>
  <c r="C31" s="1"/>
  <c r="C34"/>
  <c r="C35"/>
  <c r="C36"/>
  <c r="C37"/>
  <c r="C38"/>
  <c r="C39"/>
  <c r="B32"/>
  <c r="B33"/>
  <c r="B34"/>
  <c r="B31" s="1"/>
  <c r="D31" s="1"/>
  <c r="B35"/>
  <c r="D35" s="1"/>
  <c r="B36"/>
  <c r="B37"/>
  <c r="B38"/>
  <c r="B39"/>
  <c r="D39" s="1"/>
  <c r="B23"/>
  <c r="C23"/>
  <c r="D23" s="1"/>
  <c r="G23"/>
  <c r="G34"/>
  <c r="G32"/>
  <c r="D32"/>
  <c r="B25"/>
  <c r="C25"/>
  <c r="D25"/>
  <c r="E14"/>
  <c r="F14"/>
  <c r="F13" s="1"/>
  <c r="G13" s="1"/>
  <c r="G14"/>
  <c r="G17"/>
  <c r="I14"/>
  <c r="C14" s="1"/>
  <c r="H14"/>
  <c r="P35"/>
  <c r="G25"/>
  <c r="B22"/>
  <c r="C22"/>
  <c r="D22"/>
  <c r="B21"/>
  <c r="C21"/>
  <c r="D21"/>
  <c r="B20"/>
  <c r="C20"/>
  <c r="D20" s="1"/>
  <c r="C17"/>
  <c r="B16"/>
  <c r="D16" s="1"/>
  <c r="C16"/>
  <c r="B15"/>
  <c r="C15"/>
  <c r="D15"/>
  <c r="J16"/>
  <c r="J15"/>
  <c r="M33"/>
  <c r="G30"/>
  <c r="G29"/>
  <c r="G28"/>
  <c r="G26"/>
  <c r="G19"/>
  <c r="J28"/>
  <c r="J27"/>
  <c r="J24"/>
  <c r="J19"/>
  <c r="G39"/>
  <c r="G38"/>
  <c r="G37"/>
  <c r="G36"/>
  <c r="G35"/>
  <c r="G33"/>
  <c r="J39"/>
  <c r="J38"/>
  <c r="J37"/>
  <c r="J35"/>
  <c r="J33"/>
  <c r="M39"/>
  <c r="M38"/>
  <c r="M37"/>
  <c r="P38"/>
  <c r="P37"/>
  <c r="N31"/>
  <c r="P31" s="1"/>
  <c r="O31"/>
  <c r="N13"/>
  <c r="P13" s="1"/>
  <c r="O13"/>
  <c r="L31"/>
  <c r="L13" s="1"/>
  <c r="M13" s="1"/>
  <c r="K31"/>
  <c r="K13"/>
  <c r="I18"/>
  <c r="I13"/>
  <c r="H18"/>
  <c r="H13" s="1"/>
  <c r="J13" s="1"/>
  <c r="F18"/>
  <c r="E18"/>
  <c r="G18" s="1"/>
  <c r="E13"/>
  <c r="C19"/>
  <c r="C18" s="1"/>
  <c r="C24"/>
  <c r="C26"/>
  <c r="C27"/>
  <c r="D27" s="1"/>
  <c r="C28"/>
  <c r="C29"/>
  <c r="D29" s="1"/>
  <c r="C30"/>
  <c r="B14"/>
  <c r="B19"/>
  <c r="D19" s="1"/>
  <c r="B24"/>
  <c r="B18" s="1"/>
  <c r="D18" s="1"/>
  <c r="B26"/>
  <c r="B27"/>
  <c r="B28"/>
  <c r="B29"/>
  <c r="B30"/>
  <c r="M31"/>
  <c r="G31"/>
  <c r="J18"/>
  <c r="B17"/>
  <c r="D17" s="1"/>
  <c r="D30"/>
  <c r="D38"/>
  <c r="D37"/>
  <c r="D36"/>
  <c r="D34"/>
  <c r="D33"/>
  <c r="D28"/>
  <c r="D26"/>
  <c r="D24"/>
  <c r="J14"/>
  <c r="N29" i="51"/>
  <c r="N28"/>
  <c r="Q43"/>
  <c r="P42"/>
  <c r="O42"/>
  <c r="N43"/>
  <c r="M42"/>
  <c r="N42" s="1"/>
  <c r="L42"/>
  <c r="K43"/>
  <c r="K42" s="1"/>
  <c r="J42"/>
  <c r="I42"/>
  <c r="I11" s="1"/>
  <c r="H42"/>
  <c r="G44"/>
  <c r="G43"/>
  <c r="F42"/>
  <c r="E42"/>
  <c r="G42" s="1"/>
  <c r="B44"/>
  <c r="C44"/>
  <c r="D44"/>
  <c r="B43"/>
  <c r="C43"/>
  <c r="D43" s="1"/>
  <c r="N50"/>
  <c r="K50"/>
  <c r="K51"/>
  <c r="K52"/>
  <c r="K53"/>
  <c r="K55"/>
  <c r="K56"/>
  <c r="L12"/>
  <c r="L15"/>
  <c r="L11" s="1"/>
  <c r="N11" s="1"/>
  <c r="L18"/>
  <c r="L24"/>
  <c r="L33"/>
  <c r="L36"/>
  <c r="L45"/>
  <c r="N45" s="1"/>
  <c r="L54"/>
  <c r="M12"/>
  <c r="M15"/>
  <c r="M18"/>
  <c r="M24"/>
  <c r="M33"/>
  <c r="M36"/>
  <c r="M45"/>
  <c r="M54"/>
  <c r="M11"/>
  <c r="R12"/>
  <c r="T12" s="1"/>
  <c r="R18"/>
  <c r="R24"/>
  <c r="R33"/>
  <c r="T33" s="1"/>
  <c r="R54"/>
  <c r="S12"/>
  <c r="S11" s="1"/>
  <c r="S18"/>
  <c r="S24"/>
  <c r="S33"/>
  <c r="S54"/>
  <c r="O12"/>
  <c r="O15"/>
  <c r="O11" s="1"/>
  <c r="Q11" s="1"/>
  <c r="O18"/>
  <c r="O24"/>
  <c r="O33"/>
  <c r="Q33" s="1"/>
  <c r="O36"/>
  <c r="O45"/>
  <c r="O54"/>
  <c r="Q54" s="1"/>
  <c r="P12"/>
  <c r="P15"/>
  <c r="P18"/>
  <c r="P24"/>
  <c r="P33"/>
  <c r="P36"/>
  <c r="P45"/>
  <c r="P54"/>
  <c r="P11"/>
  <c r="Q36"/>
  <c r="T14"/>
  <c r="H12"/>
  <c r="H15"/>
  <c r="H18"/>
  <c r="H24"/>
  <c r="H11" s="1"/>
  <c r="K11" s="1"/>
  <c r="H33"/>
  <c r="K33" s="1"/>
  <c r="H36"/>
  <c r="H45"/>
  <c r="H54"/>
  <c r="F12"/>
  <c r="F15"/>
  <c r="F18"/>
  <c r="F11" s="1"/>
  <c r="F24"/>
  <c r="F33"/>
  <c r="F36"/>
  <c r="F45"/>
  <c r="F54"/>
  <c r="E12"/>
  <c r="E15"/>
  <c r="E11" s="1"/>
  <c r="E18"/>
  <c r="E24"/>
  <c r="E33"/>
  <c r="E36"/>
  <c r="E45"/>
  <c r="E54"/>
  <c r="B54" s="1"/>
  <c r="D54" s="1"/>
  <c r="B31"/>
  <c r="D31" s="1"/>
  <c r="C31"/>
  <c r="B29"/>
  <c r="D29" s="1"/>
  <c r="C29"/>
  <c r="B26"/>
  <c r="C26"/>
  <c r="D26"/>
  <c r="Q56"/>
  <c r="Q55"/>
  <c r="Q53"/>
  <c r="Q52"/>
  <c r="Q51"/>
  <c r="T55"/>
  <c r="T53"/>
  <c r="T52"/>
  <c r="T51"/>
  <c r="T35"/>
  <c r="T34"/>
  <c r="T32"/>
  <c r="T30"/>
  <c r="T28"/>
  <c r="T23"/>
  <c r="T21"/>
  <c r="T20"/>
  <c r="T19"/>
  <c r="Q49"/>
  <c r="Q48"/>
  <c r="Q47"/>
  <c r="Q42"/>
  <c r="Q41"/>
  <c r="Q40"/>
  <c r="Q39"/>
  <c r="Q35"/>
  <c r="Q34"/>
  <c r="Q32"/>
  <c r="Q30"/>
  <c r="Q28"/>
  <c r="Q23"/>
  <c r="Q22"/>
  <c r="Q21"/>
  <c r="Q20"/>
  <c r="Q19"/>
  <c r="Q16"/>
  <c r="Q14"/>
  <c r="Q13"/>
  <c r="N56"/>
  <c r="N55"/>
  <c r="N53"/>
  <c r="N52"/>
  <c r="N51"/>
  <c r="N49"/>
  <c r="N48"/>
  <c r="N47"/>
  <c r="N41"/>
  <c r="N40"/>
  <c r="N39"/>
  <c r="N35"/>
  <c r="N34"/>
  <c r="N32"/>
  <c r="N30"/>
  <c r="N23"/>
  <c r="N22"/>
  <c r="N21"/>
  <c r="N20"/>
  <c r="N19"/>
  <c r="N17"/>
  <c r="N16"/>
  <c r="N14"/>
  <c r="N13"/>
  <c r="K46"/>
  <c r="K41"/>
  <c r="K40"/>
  <c r="K39"/>
  <c r="K35"/>
  <c r="K34"/>
  <c r="K32"/>
  <c r="K31"/>
  <c r="K30"/>
  <c r="K29"/>
  <c r="K28"/>
  <c r="K23"/>
  <c r="K22"/>
  <c r="K21"/>
  <c r="K20"/>
  <c r="K19"/>
  <c r="K17"/>
  <c r="K16"/>
  <c r="K14"/>
  <c r="K13"/>
  <c r="J24"/>
  <c r="J12"/>
  <c r="J11" s="1"/>
  <c r="J15"/>
  <c r="J18"/>
  <c r="J33"/>
  <c r="J36"/>
  <c r="J45"/>
  <c r="J54"/>
  <c r="C50"/>
  <c r="C25"/>
  <c r="C27"/>
  <c r="C28"/>
  <c r="C24" s="1"/>
  <c r="C30"/>
  <c r="C32"/>
  <c r="C13"/>
  <c r="C14"/>
  <c r="C12" s="1"/>
  <c r="C16"/>
  <c r="C17"/>
  <c r="C15" s="1"/>
  <c r="C19"/>
  <c r="C18" s="1"/>
  <c r="D18" s="1"/>
  <c r="C20"/>
  <c r="D20" s="1"/>
  <c r="C21"/>
  <c r="C22"/>
  <c r="C23"/>
  <c r="D23" s="1"/>
  <c r="C34"/>
  <c r="C33" s="1"/>
  <c r="C35"/>
  <c r="C37"/>
  <c r="C38"/>
  <c r="C39"/>
  <c r="C40"/>
  <c r="C41"/>
  <c r="C36"/>
  <c r="C42"/>
  <c r="C46"/>
  <c r="C45" s="1"/>
  <c r="C47"/>
  <c r="C48"/>
  <c r="C49"/>
  <c r="C51"/>
  <c r="C52"/>
  <c r="C53"/>
  <c r="C55"/>
  <c r="C54" s="1"/>
  <c r="C56"/>
  <c r="B13"/>
  <c r="D13" s="1"/>
  <c r="B14"/>
  <c r="B12"/>
  <c r="B32"/>
  <c r="D32" s="1"/>
  <c r="B25"/>
  <c r="B24" s="1"/>
  <c r="B27"/>
  <c r="B28"/>
  <c r="B30"/>
  <c r="B47"/>
  <c r="B48"/>
  <c r="B45" s="1"/>
  <c r="D45" s="1"/>
  <c r="B49"/>
  <c r="B46"/>
  <c r="B51"/>
  <c r="B52"/>
  <c r="B53"/>
  <c r="B16"/>
  <c r="D16" s="1"/>
  <c r="B17"/>
  <c r="D17" s="1"/>
  <c r="B19"/>
  <c r="B20"/>
  <c r="B21"/>
  <c r="B22"/>
  <c r="B23"/>
  <c r="B18"/>
  <c r="B34"/>
  <c r="D34" s="1"/>
  <c r="B35"/>
  <c r="B33"/>
  <c r="D33" s="1"/>
  <c r="B37"/>
  <c r="B38"/>
  <c r="B39"/>
  <c r="D39" s="1"/>
  <c r="B40"/>
  <c r="B41"/>
  <c r="D41" s="1"/>
  <c r="B42"/>
  <c r="B50"/>
  <c r="D50" s="1"/>
  <c r="G56"/>
  <c r="G55"/>
  <c r="G53"/>
  <c r="G52"/>
  <c r="G51"/>
  <c r="G50"/>
  <c r="G46"/>
  <c r="G38"/>
  <c r="G37"/>
  <c r="G35"/>
  <c r="G34"/>
  <c r="G27"/>
  <c r="G26"/>
  <c r="G25"/>
  <c r="G23"/>
  <c r="G22"/>
  <c r="G21"/>
  <c r="G20"/>
  <c r="G19"/>
  <c r="G17"/>
  <c r="G16"/>
  <c r="G14"/>
  <c r="G13"/>
  <c r="T18"/>
  <c r="T24"/>
  <c r="Q12"/>
  <c r="Q15"/>
  <c r="Q18"/>
  <c r="Q24"/>
  <c r="Q45"/>
  <c r="N12"/>
  <c r="N18"/>
  <c r="N24"/>
  <c r="N33"/>
  <c r="N36"/>
  <c r="K54"/>
  <c r="N54"/>
  <c r="T54"/>
  <c r="D28"/>
  <c r="D27"/>
  <c r="G12"/>
  <c r="G54"/>
  <c r="B55"/>
  <c r="D55"/>
  <c r="D42"/>
  <c r="D38"/>
  <c r="D35"/>
  <c r="K24"/>
  <c r="D14"/>
  <c r="B56"/>
  <c r="D56" s="1"/>
  <c r="D53"/>
  <c r="D52"/>
  <c r="D51"/>
  <c r="D49"/>
  <c r="D47"/>
  <c r="D46"/>
  <c r="K45"/>
  <c r="G45"/>
  <c r="D40"/>
  <c r="D37"/>
  <c r="K36"/>
  <c r="G36"/>
  <c r="G33"/>
  <c r="D30"/>
  <c r="D25"/>
  <c r="G24"/>
  <c r="D22"/>
  <c r="D21"/>
  <c r="D19"/>
  <c r="K18"/>
  <c r="G18"/>
  <c r="K15"/>
  <c r="K12"/>
  <c r="C13" i="95"/>
  <c r="E13" s="1"/>
  <c r="H17"/>
  <c r="D28"/>
  <c r="D27"/>
  <c r="D26"/>
  <c r="E26" s="1"/>
  <c r="D25"/>
  <c r="D24"/>
  <c r="E24" s="1"/>
  <c r="D23"/>
  <c r="D22"/>
  <c r="D21"/>
  <c r="D20"/>
  <c r="D19"/>
  <c r="D18"/>
  <c r="D17"/>
  <c r="D13"/>
  <c r="D11" s="1"/>
  <c r="D14"/>
  <c r="D15"/>
  <c r="D16"/>
  <c r="H16"/>
  <c r="G11"/>
  <c r="F11"/>
  <c r="H11"/>
  <c r="H28"/>
  <c r="H27"/>
  <c r="H26"/>
  <c r="H25"/>
  <c r="H24"/>
  <c r="H23"/>
  <c r="H22"/>
  <c r="H21"/>
  <c r="H20"/>
  <c r="H19"/>
  <c r="H18"/>
  <c r="H15"/>
  <c r="H14"/>
  <c r="H13"/>
  <c r="N28"/>
  <c r="K28"/>
  <c r="C28"/>
  <c r="E28"/>
  <c r="N27"/>
  <c r="K27"/>
  <c r="C27"/>
  <c r="E27" s="1"/>
  <c r="N26"/>
  <c r="K26"/>
  <c r="C26"/>
  <c r="N25"/>
  <c r="K25"/>
  <c r="C25"/>
  <c r="E25" s="1"/>
  <c r="N24"/>
  <c r="K24"/>
  <c r="C24"/>
  <c r="N23"/>
  <c r="K23"/>
  <c r="C23"/>
  <c r="E23" s="1"/>
  <c r="N22"/>
  <c r="K22"/>
  <c r="C22"/>
  <c r="E22"/>
  <c r="N21"/>
  <c r="K21"/>
  <c r="C21"/>
  <c r="E21" s="1"/>
  <c r="N20"/>
  <c r="K20"/>
  <c r="C20"/>
  <c r="E20" s="1"/>
  <c r="N19"/>
  <c r="K19"/>
  <c r="C19"/>
  <c r="E19"/>
  <c r="N18"/>
  <c r="K18"/>
  <c r="C18"/>
  <c r="E18" s="1"/>
  <c r="N17"/>
  <c r="K17"/>
  <c r="C17"/>
  <c r="E17"/>
  <c r="N16"/>
  <c r="K16"/>
  <c r="C16"/>
  <c r="E16" s="1"/>
  <c r="N15"/>
  <c r="K15"/>
  <c r="C15"/>
  <c r="E15"/>
  <c r="N14"/>
  <c r="K14"/>
  <c r="C14"/>
  <c r="C11" s="1"/>
  <c r="N13"/>
  <c r="K13"/>
  <c r="L11"/>
  <c r="N11" s="1"/>
  <c r="M11"/>
  <c r="I11"/>
  <c r="K11" s="1"/>
  <c r="J11"/>
  <c r="D22" i="53"/>
  <c r="I78"/>
  <c r="K78"/>
  <c r="L78"/>
  <c r="I73"/>
  <c r="K73"/>
  <c r="L73" s="1"/>
  <c r="I72"/>
  <c r="K72"/>
  <c r="L72" s="1"/>
  <c r="I68"/>
  <c r="D68" s="1"/>
  <c r="K68"/>
  <c r="K67" s="1"/>
  <c r="L67" s="1"/>
  <c r="B67"/>
  <c r="I62"/>
  <c r="K62"/>
  <c r="L62" s="1"/>
  <c r="I65"/>
  <c r="K65"/>
  <c r="L65" s="1"/>
  <c r="I52"/>
  <c r="K52" s="1"/>
  <c r="L52" s="1"/>
  <c r="I51"/>
  <c r="F51" s="1"/>
  <c r="I50"/>
  <c r="F50" s="1"/>
  <c r="I49"/>
  <c r="K49" s="1"/>
  <c r="L49" s="1"/>
  <c r="K48"/>
  <c r="L48" s="1"/>
  <c r="I44"/>
  <c r="K44" s="1"/>
  <c r="L44" s="1"/>
  <c r="I38"/>
  <c r="K38" s="1"/>
  <c r="L38" s="1"/>
  <c r="I56"/>
  <c r="J56" s="1"/>
  <c r="I55"/>
  <c r="K55" s="1"/>
  <c r="L55" s="1"/>
  <c r="K54"/>
  <c r="I53"/>
  <c r="K53" s="1"/>
  <c r="L53" s="1"/>
  <c r="K47"/>
  <c r="I46"/>
  <c r="K46" s="1"/>
  <c r="L46" s="1"/>
  <c r="C45"/>
  <c r="I45" s="1"/>
  <c r="E45"/>
  <c r="G45"/>
  <c r="B45"/>
  <c r="I43"/>
  <c r="K43" s="1"/>
  <c r="L43" s="1"/>
  <c r="I42"/>
  <c r="K42" s="1"/>
  <c r="L42" s="1"/>
  <c r="I41"/>
  <c r="K41" s="1"/>
  <c r="L41" s="1"/>
  <c r="I40"/>
  <c r="K40"/>
  <c r="E39"/>
  <c r="C39"/>
  <c r="I39" s="1"/>
  <c r="G39"/>
  <c r="B39"/>
  <c r="I37"/>
  <c r="K37"/>
  <c r="C36"/>
  <c r="I36" s="1"/>
  <c r="E36"/>
  <c r="G36"/>
  <c r="B36"/>
  <c r="I35"/>
  <c r="K35"/>
  <c r="I34"/>
  <c r="J34" s="1"/>
  <c r="I64"/>
  <c r="K64" s="1"/>
  <c r="L64" s="1"/>
  <c r="I63"/>
  <c r="K63" s="1"/>
  <c r="L63" s="1"/>
  <c r="I61"/>
  <c r="K61"/>
  <c r="L61" s="1"/>
  <c r="B60"/>
  <c r="I59"/>
  <c r="K59"/>
  <c r="I58"/>
  <c r="K58" s="1"/>
  <c r="I77"/>
  <c r="F77" s="1"/>
  <c r="I75"/>
  <c r="K75"/>
  <c r="I74"/>
  <c r="K74"/>
  <c r="E76"/>
  <c r="C76"/>
  <c r="I76"/>
  <c r="F76" s="1"/>
  <c r="J52"/>
  <c r="D52"/>
  <c r="F55"/>
  <c r="J55"/>
  <c r="B57"/>
  <c r="B15"/>
  <c r="B13"/>
  <c r="B23"/>
  <c r="B12"/>
  <c r="B11" s="1"/>
  <c r="C13"/>
  <c r="D13" s="1"/>
  <c r="I13"/>
  <c r="I16"/>
  <c r="I15" s="1"/>
  <c r="J15" s="1"/>
  <c r="I17"/>
  <c r="I18"/>
  <c r="I19"/>
  <c r="J19" s="1"/>
  <c r="I20"/>
  <c r="I21"/>
  <c r="J21" s="1"/>
  <c r="C23"/>
  <c r="I23"/>
  <c r="D23" s="1"/>
  <c r="B76"/>
  <c r="L75"/>
  <c r="L74"/>
  <c r="L68"/>
  <c r="L66"/>
  <c r="C33"/>
  <c r="C32" s="1"/>
  <c r="E33"/>
  <c r="E32" s="1"/>
  <c r="C57"/>
  <c r="I57" s="1"/>
  <c r="E57"/>
  <c r="I66"/>
  <c r="I69"/>
  <c r="I70"/>
  <c r="D70" s="1"/>
  <c r="I71"/>
  <c r="D71" s="1"/>
  <c r="E60"/>
  <c r="E67"/>
  <c r="C15"/>
  <c r="D15" s="1"/>
  <c r="C60"/>
  <c r="C67"/>
  <c r="B33"/>
  <c r="B32" s="1"/>
  <c r="L59"/>
  <c r="F62"/>
  <c r="F58"/>
  <c r="F35"/>
  <c r="F34"/>
  <c r="F53"/>
  <c r="J62"/>
  <c r="J58"/>
  <c r="J51"/>
  <c r="J50"/>
  <c r="J49"/>
  <c r="J35"/>
  <c r="I30"/>
  <c r="J30" s="1"/>
  <c r="I27"/>
  <c r="J27"/>
  <c r="I25"/>
  <c r="J25" s="1"/>
  <c r="J20"/>
  <c r="J18"/>
  <c r="D20"/>
  <c r="D62"/>
  <c r="D58"/>
  <c r="D53"/>
  <c r="D50"/>
  <c r="D49"/>
  <c r="D35"/>
  <c r="D34"/>
  <c r="I31"/>
  <c r="D31" s="1"/>
  <c r="D30"/>
  <c r="I29"/>
  <c r="D29"/>
  <c r="I28"/>
  <c r="D28" s="1"/>
  <c r="D27"/>
  <c r="I26"/>
  <c r="D26" s="1"/>
  <c r="D25"/>
  <c r="I24"/>
  <c r="D24"/>
  <c r="D19"/>
  <c r="D18"/>
  <c r="D17"/>
  <c r="D16"/>
  <c r="I14"/>
  <c r="D14" s="1"/>
  <c r="L35"/>
  <c r="F59"/>
  <c r="D64"/>
  <c r="J77"/>
  <c r="J76"/>
  <c r="F72"/>
  <c r="G60"/>
  <c r="H37"/>
  <c r="H38"/>
  <c r="H40"/>
  <c r="H42"/>
  <c r="H43"/>
  <c r="H46"/>
  <c r="H51"/>
  <c r="H56"/>
  <c r="H59"/>
  <c r="H61"/>
  <c r="H63"/>
  <c r="H65"/>
  <c r="H66"/>
  <c r="H68"/>
  <c r="H74"/>
  <c r="H75"/>
  <c r="H78"/>
  <c r="D72"/>
  <c r="D66"/>
  <c r="J66"/>
  <c r="J65"/>
  <c r="D69"/>
  <c r="D65"/>
  <c r="F71"/>
  <c r="F70"/>
  <c r="F69"/>
  <c r="L40"/>
  <c r="L37"/>
  <c r="D38"/>
  <c r="D37"/>
  <c r="J38"/>
  <c r="J37"/>
  <c r="J40"/>
  <c r="F38"/>
  <c r="F37"/>
  <c r="F65"/>
  <c r="F66"/>
  <c r="J73"/>
  <c r="J74"/>
  <c r="J75"/>
  <c r="J78"/>
  <c r="J70"/>
  <c r="J69"/>
  <c r="J44"/>
  <c r="F44"/>
  <c r="J42"/>
  <c r="F42"/>
  <c r="D42"/>
  <c r="J41"/>
  <c r="D41"/>
  <c r="F40"/>
  <c r="D40"/>
  <c r="F78"/>
  <c r="D78"/>
  <c r="F75"/>
  <c r="D75"/>
  <c r="F74"/>
  <c r="D74"/>
  <c r="F73"/>
  <c r="D73"/>
  <c r="J72"/>
  <c r="J71"/>
  <c r="J68"/>
  <c r="F68"/>
  <c r="F64"/>
  <c r="J63"/>
  <c r="F63"/>
  <c r="D63"/>
  <c r="J61"/>
  <c r="F61"/>
  <c r="D61"/>
  <c r="J59"/>
  <c r="D59"/>
  <c r="F56"/>
  <c r="D56"/>
  <c r="F46"/>
  <c r="D46"/>
  <c r="J43"/>
  <c r="F43"/>
  <c r="J31"/>
  <c r="J29"/>
  <c r="J26"/>
  <c r="J24"/>
  <c r="J23"/>
  <c r="J17"/>
  <c r="J14"/>
  <c r="J13"/>
  <c r="G13" i="96"/>
  <c r="G28"/>
  <c r="G27"/>
  <c r="I27" s="1"/>
  <c r="J27" s="1"/>
  <c r="G26"/>
  <c r="G25"/>
  <c r="I25" s="1"/>
  <c r="J25" s="1"/>
  <c r="G24"/>
  <c r="F24" s="1"/>
  <c r="G23"/>
  <c r="D23" s="1"/>
  <c r="G22"/>
  <c r="I22" s="1"/>
  <c r="J22" s="1"/>
  <c r="G21"/>
  <c r="G20"/>
  <c r="I20" s="1"/>
  <c r="J20" s="1"/>
  <c r="G19"/>
  <c r="I19" s="1"/>
  <c r="J19" s="1"/>
  <c r="G18"/>
  <c r="G17"/>
  <c r="I17" s="1"/>
  <c r="J17" s="1"/>
  <c r="G16"/>
  <c r="D16" s="1"/>
  <c r="G15"/>
  <c r="I15" s="1"/>
  <c r="J15" s="1"/>
  <c r="G14"/>
  <c r="H14" s="1"/>
  <c r="C12"/>
  <c r="E12"/>
  <c r="G12" s="1"/>
  <c r="I28"/>
  <c r="J28" s="1"/>
  <c r="H28"/>
  <c r="D28"/>
  <c r="H27"/>
  <c r="D27"/>
  <c r="I26"/>
  <c r="J26" s="1"/>
  <c r="H26"/>
  <c r="F26"/>
  <c r="D26"/>
  <c r="H25"/>
  <c r="I24"/>
  <c r="J24" s="1"/>
  <c r="I23"/>
  <c r="J23" s="1"/>
  <c r="H23"/>
  <c r="F23"/>
  <c r="F22"/>
  <c r="D22"/>
  <c r="I21"/>
  <c r="J21"/>
  <c r="H21"/>
  <c r="F21"/>
  <c r="D21"/>
  <c r="H20"/>
  <c r="F20"/>
  <c r="D20"/>
  <c r="H19"/>
  <c r="F19"/>
  <c r="I18"/>
  <c r="J18" s="1"/>
  <c r="H18"/>
  <c r="F18"/>
  <c r="D18"/>
  <c r="F17"/>
  <c r="H15"/>
  <c r="F15"/>
  <c r="D15"/>
  <c r="D14"/>
  <c r="I13"/>
  <c r="J13" s="1"/>
  <c r="H13"/>
  <c r="F13"/>
  <c r="D13"/>
  <c r="B12"/>
  <c r="I12" s="1"/>
  <c r="J12" s="1"/>
  <c r="F69" i="55"/>
  <c r="E69"/>
  <c r="D70"/>
  <c r="D69" s="1"/>
  <c r="F42"/>
  <c r="D37"/>
  <c r="D30"/>
  <c r="D29" s="1"/>
  <c r="D47"/>
  <c r="D46"/>
  <c r="D48"/>
  <c r="D49"/>
  <c r="D50"/>
  <c r="D55"/>
  <c r="D36"/>
  <c r="D35"/>
  <c r="D33"/>
  <c r="D32"/>
  <c r="D31"/>
  <c r="D27"/>
  <c r="D34"/>
  <c r="D21"/>
  <c r="D26"/>
  <c r="D78"/>
  <c r="D80"/>
  <c r="D79"/>
  <c r="D82"/>
  <c r="D77"/>
  <c r="D76"/>
  <c r="D75"/>
  <c r="D74"/>
  <c r="D68"/>
  <c r="D67"/>
  <c r="D66"/>
  <c r="D62"/>
  <c r="D61"/>
  <c r="D60" s="1"/>
  <c r="D59"/>
  <c r="C16"/>
  <c r="C11" s="1"/>
  <c r="D43"/>
  <c r="D42" s="1"/>
  <c r="D41"/>
  <c r="D40"/>
  <c r="D39" s="1"/>
  <c r="C69"/>
  <c r="C12"/>
  <c r="B69"/>
  <c r="B16"/>
  <c r="B12"/>
  <c r="B11" s="1"/>
  <c r="D57"/>
  <c r="D18"/>
  <c r="D16" s="1"/>
  <c r="D11" s="1"/>
  <c r="F16"/>
  <c r="F11" s="1"/>
  <c r="E16"/>
  <c r="D45"/>
  <c r="E51"/>
  <c r="D51" s="1"/>
  <c r="F51"/>
  <c r="E63"/>
  <c r="D63" s="1"/>
  <c r="F63"/>
  <c r="D72"/>
  <c r="E81"/>
  <c r="D81" s="1"/>
  <c r="F81"/>
  <c r="B39"/>
  <c r="B42"/>
  <c r="B45"/>
  <c r="B51"/>
  <c r="B38" s="1"/>
  <c r="B60"/>
  <c r="B63"/>
  <c r="B72"/>
  <c r="B81"/>
  <c r="F60"/>
  <c r="E60"/>
  <c r="E39"/>
  <c r="E38" s="1"/>
  <c r="E42"/>
  <c r="E45"/>
  <c r="E72"/>
  <c r="F39"/>
  <c r="F45"/>
  <c r="F72"/>
  <c r="F38"/>
  <c r="C81"/>
  <c r="C72"/>
  <c r="C63"/>
  <c r="C60"/>
  <c r="C51"/>
  <c r="C45"/>
  <c r="C42"/>
  <c r="C39"/>
  <c r="C38" s="1"/>
  <c r="F29"/>
  <c r="E29"/>
  <c r="C29"/>
  <c r="B29"/>
  <c r="E11"/>
  <c r="G11" i="97"/>
  <c r="J11"/>
  <c r="M11"/>
  <c r="P11"/>
  <c r="S11"/>
  <c r="B11" s="1"/>
  <c r="G25"/>
  <c r="B25" s="1"/>
  <c r="M25"/>
  <c r="S25"/>
  <c r="G24"/>
  <c r="J24"/>
  <c r="M24"/>
  <c r="B24" s="1"/>
  <c r="D23"/>
  <c r="B23" s="1"/>
  <c r="G23"/>
  <c r="J23"/>
  <c r="M23"/>
  <c r="S23"/>
  <c r="G22"/>
  <c r="B22" s="1"/>
  <c r="J22"/>
  <c r="M22"/>
  <c r="S22"/>
  <c r="G21"/>
  <c r="J21"/>
  <c r="M21"/>
  <c r="P21"/>
  <c r="P10" s="1"/>
  <c r="S21"/>
  <c r="G20"/>
  <c r="B20" s="1"/>
  <c r="J20"/>
  <c r="M20"/>
  <c r="S20"/>
  <c r="D19"/>
  <c r="D10" s="1"/>
  <c r="G19"/>
  <c r="J19"/>
  <c r="M19"/>
  <c r="S19"/>
  <c r="G18"/>
  <c r="J18"/>
  <c r="M18"/>
  <c r="B18" s="1"/>
  <c r="S18"/>
  <c r="G17"/>
  <c r="B17" s="1"/>
  <c r="J17"/>
  <c r="M17"/>
  <c r="S17"/>
  <c r="G16"/>
  <c r="B16" s="1"/>
  <c r="J16"/>
  <c r="M16"/>
  <c r="S16"/>
  <c r="S15"/>
  <c r="G15"/>
  <c r="M15"/>
  <c r="J15"/>
  <c r="B15" s="1"/>
  <c r="P15"/>
  <c r="G14"/>
  <c r="J14"/>
  <c r="M14"/>
  <c r="P14"/>
  <c r="S14"/>
  <c r="B14"/>
  <c r="G13"/>
  <c r="B13" s="1"/>
  <c r="J13"/>
  <c r="M13"/>
  <c r="S13"/>
  <c r="D12"/>
  <c r="B12" s="1"/>
  <c r="G12"/>
  <c r="J12"/>
  <c r="J10" s="1"/>
  <c r="M12"/>
  <c r="M10" s="1"/>
  <c r="P12"/>
  <c r="S12"/>
  <c r="L10"/>
  <c r="U10"/>
  <c r="T10"/>
  <c r="S10"/>
  <c r="R10"/>
  <c r="Q10"/>
  <c r="O10"/>
  <c r="N10"/>
  <c r="E10"/>
  <c r="K10"/>
  <c r="I10"/>
  <c r="H10"/>
  <c r="F10"/>
  <c r="D14" i="58"/>
  <c r="D11" s="1"/>
  <c r="C14"/>
  <c r="B16"/>
  <c r="B14" s="1"/>
  <c r="B20"/>
  <c r="B37"/>
  <c r="B38"/>
  <c r="B39"/>
  <c r="B40"/>
  <c r="B36" s="1"/>
  <c r="B31" s="1"/>
  <c r="D36"/>
  <c r="C36"/>
  <c r="C31" s="1"/>
  <c r="C32"/>
  <c r="B34"/>
  <c r="B33"/>
  <c r="B25"/>
  <c r="D23"/>
  <c r="C12"/>
  <c r="C11" s="1"/>
  <c r="C10" s="1"/>
  <c r="C23"/>
  <c r="B13"/>
  <c r="B12" s="1"/>
  <c r="B23"/>
  <c r="B42"/>
  <c r="B43"/>
  <c r="B41"/>
  <c r="C41"/>
  <c r="D41"/>
  <c r="B32"/>
  <c r="B35"/>
  <c r="B45"/>
  <c r="B47"/>
  <c r="B48"/>
  <c r="B46"/>
  <c r="B49"/>
  <c r="B51"/>
  <c r="B52"/>
  <c r="B53"/>
  <c r="B50"/>
  <c r="B54"/>
  <c r="B55"/>
  <c r="B56"/>
  <c r="B57"/>
  <c r="B58"/>
  <c r="D46"/>
  <c r="D31" s="1"/>
  <c r="C46"/>
  <c r="C50"/>
  <c r="E28" i="32"/>
  <c r="E29"/>
  <c r="E27" s="1"/>
  <c r="E30"/>
  <c r="E31"/>
  <c r="E32"/>
  <c r="E33"/>
  <c r="E34"/>
  <c r="E35"/>
  <c r="G27"/>
  <c r="P27"/>
  <c r="P9" s="1"/>
  <c r="D23"/>
  <c r="B23" s="1"/>
  <c r="D28"/>
  <c r="D29"/>
  <c r="D30"/>
  <c r="D32"/>
  <c r="D33"/>
  <c r="D27" s="1"/>
  <c r="C31"/>
  <c r="B31" s="1"/>
  <c r="C29"/>
  <c r="B29" s="1"/>
  <c r="C33"/>
  <c r="B33" s="1"/>
  <c r="B28"/>
  <c r="C30"/>
  <c r="B30" s="1"/>
  <c r="C32"/>
  <c r="B32" s="1"/>
  <c r="C34"/>
  <c r="B34" s="1"/>
  <c r="C35"/>
  <c r="B35"/>
  <c r="N31"/>
  <c r="C24"/>
  <c r="B24" s="1"/>
  <c r="H24"/>
  <c r="E24"/>
  <c r="E23"/>
  <c r="E22"/>
  <c r="E21"/>
  <c r="E19"/>
  <c r="H18"/>
  <c r="D19"/>
  <c r="C19"/>
  <c r="B19" s="1"/>
  <c r="D18"/>
  <c r="C18"/>
  <c r="B18" s="1"/>
  <c r="D17"/>
  <c r="C17"/>
  <c r="B17" s="1"/>
  <c r="H17"/>
  <c r="D16"/>
  <c r="C16"/>
  <c r="B16"/>
  <c r="E16"/>
  <c r="H16"/>
  <c r="J10"/>
  <c r="I10"/>
  <c r="H11"/>
  <c r="H10" s="1"/>
  <c r="H9" s="1"/>
  <c r="H12"/>
  <c r="G10"/>
  <c r="F10"/>
  <c r="F9" s="1"/>
  <c r="E13"/>
  <c r="E10"/>
  <c r="D12"/>
  <c r="D13"/>
  <c r="D10" s="1"/>
  <c r="C11"/>
  <c r="C12"/>
  <c r="B12" s="1"/>
  <c r="C13"/>
  <c r="B13" s="1"/>
  <c r="B11"/>
  <c r="C26"/>
  <c r="D26"/>
  <c r="B26" s="1"/>
  <c r="D25"/>
  <c r="C25"/>
  <c r="B25" s="1"/>
  <c r="E25"/>
  <c r="J14"/>
  <c r="I14"/>
  <c r="H20"/>
  <c r="H23"/>
  <c r="G14"/>
  <c r="F14"/>
  <c r="E15"/>
  <c r="E14" s="1"/>
  <c r="E26"/>
  <c r="D15"/>
  <c r="D20"/>
  <c r="D21"/>
  <c r="B21" s="1"/>
  <c r="D22"/>
  <c r="C15"/>
  <c r="B15" s="1"/>
  <c r="C20"/>
  <c r="C21"/>
  <c r="C22"/>
  <c r="B22" s="1"/>
  <c r="C23"/>
  <c r="C14"/>
  <c r="B20"/>
  <c r="N34"/>
  <c r="N33"/>
  <c r="N27" s="1"/>
  <c r="N9" s="1"/>
  <c r="K35"/>
  <c r="K34"/>
  <c r="K33"/>
  <c r="H35"/>
  <c r="H34"/>
  <c r="H33"/>
  <c r="H31"/>
  <c r="K29"/>
  <c r="K27" s="1"/>
  <c r="K9" s="1"/>
  <c r="H29"/>
  <c r="O27"/>
  <c r="O9" s="1"/>
  <c r="M27"/>
  <c r="L27"/>
  <c r="L9" s="1"/>
  <c r="J27"/>
  <c r="I27"/>
  <c r="I9" s="1"/>
  <c r="H27"/>
  <c r="F27"/>
  <c r="C27"/>
  <c r="M9"/>
  <c r="J9"/>
  <c r="G9"/>
  <c r="H14"/>
  <c r="J20" i="60"/>
  <c r="J11" s="1"/>
  <c r="I13"/>
  <c r="I24"/>
  <c r="I27"/>
  <c r="I11"/>
  <c r="C25"/>
  <c r="B25" s="1"/>
  <c r="C26"/>
  <c r="B26" s="1"/>
  <c r="C24"/>
  <c r="B24" s="1"/>
  <c r="K27"/>
  <c r="L37"/>
  <c r="K37"/>
  <c r="H16"/>
  <c r="F16"/>
  <c r="F11" s="1"/>
  <c r="E16"/>
  <c r="E11" s="1"/>
  <c r="D18"/>
  <c r="D16"/>
  <c r="C17"/>
  <c r="B17" s="1"/>
  <c r="B16" s="1"/>
  <c r="C18"/>
  <c r="C16" s="1"/>
  <c r="B18"/>
  <c r="D33"/>
  <c r="L13"/>
  <c r="K13"/>
  <c r="G13"/>
  <c r="G11" s="1"/>
  <c r="F13"/>
  <c r="E13"/>
  <c r="D14"/>
  <c r="D13" s="1"/>
  <c r="C14"/>
  <c r="B14" s="1"/>
  <c r="B13" s="1"/>
  <c r="C15"/>
  <c r="B15" s="1"/>
  <c r="D12"/>
  <c r="C12"/>
  <c r="D39"/>
  <c r="B39" s="1"/>
  <c r="H27"/>
  <c r="D27" s="1"/>
  <c r="L16"/>
  <c r="L20"/>
  <c r="L24"/>
  <c r="L27"/>
  <c r="L11"/>
  <c r="K16"/>
  <c r="K11" s="1"/>
  <c r="K20"/>
  <c r="K24"/>
  <c r="H20"/>
  <c r="H11" s="1"/>
  <c r="H24"/>
  <c r="G20"/>
  <c r="C20" s="1"/>
  <c r="B20" s="1"/>
  <c r="G24"/>
  <c r="G27"/>
  <c r="G37"/>
  <c r="F20"/>
  <c r="F24"/>
  <c r="F27"/>
  <c r="F37"/>
  <c r="D37" s="1"/>
  <c r="E20"/>
  <c r="E24"/>
  <c r="E27"/>
  <c r="E37"/>
  <c r="D20"/>
  <c r="D24"/>
  <c r="D31"/>
  <c r="D32"/>
  <c r="D34"/>
  <c r="D35"/>
  <c r="D36"/>
  <c r="C27"/>
  <c r="B27" s="1"/>
  <c r="C31"/>
  <c r="B31" s="1"/>
  <c r="C32"/>
  <c r="B32" s="1"/>
  <c r="C34"/>
  <c r="C35"/>
  <c r="C36"/>
  <c r="C37"/>
  <c r="B12"/>
  <c r="B33"/>
  <c r="B34"/>
  <c r="B35"/>
  <c r="B36"/>
  <c r="D38"/>
  <c r="C38"/>
  <c r="B38" s="1"/>
  <c r="D30"/>
  <c r="C30"/>
  <c r="B30" s="1"/>
  <c r="D29"/>
  <c r="C29"/>
  <c r="B29" s="1"/>
  <c r="D28"/>
  <c r="C28"/>
  <c r="B28" s="1"/>
  <c r="D26"/>
  <c r="D25"/>
  <c r="D23"/>
  <c r="C23"/>
  <c r="B23" s="1"/>
  <c r="D22"/>
  <c r="C22"/>
  <c r="B22" s="1"/>
  <c r="D21"/>
  <c r="C21"/>
  <c r="B21" s="1"/>
  <c r="B39" i="61"/>
  <c r="H39" s="1"/>
  <c r="B42"/>
  <c r="E42" s="1"/>
  <c r="B45"/>
  <c r="H45" s="1"/>
  <c r="B51"/>
  <c r="G73" s="1"/>
  <c r="B60"/>
  <c r="B63"/>
  <c r="B69"/>
  <c r="H69" s="1"/>
  <c r="B77"/>
  <c r="B38"/>
  <c r="G88" s="1"/>
  <c r="B80"/>
  <c r="C63"/>
  <c r="G63" s="1"/>
  <c r="H54"/>
  <c r="G54"/>
  <c r="E54"/>
  <c r="H53"/>
  <c r="G53"/>
  <c r="E53"/>
  <c r="H52"/>
  <c r="G52"/>
  <c r="E52"/>
  <c r="H73"/>
  <c r="E73"/>
  <c r="H68"/>
  <c r="G68"/>
  <c r="E68"/>
  <c r="H66"/>
  <c r="G66"/>
  <c r="E66"/>
  <c r="H62"/>
  <c r="G62"/>
  <c r="E62"/>
  <c r="H61"/>
  <c r="E61"/>
  <c r="H78"/>
  <c r="E78"/>
  <c r="D63"/>
  <c r="D51"/>
  <c r="D38" s="1"/>
  <c r="D10" s="1"/>
  <c r="C51"/>
  <c r="B12"/>
  <c r="B11" s="1"/>
  <c r="D77"/>
  <c r="D60"/>
  <c r="C60"/>
  <c r="G60" s="1"/>
  <c r="C77"/>
  <c r="C38"/>
  <c r="C10" s="1"/>
  <c r="B29"/>
  <c r="H95"/>
  <c r="B16"/>
  <c r="E95"/>
  <c r="H94"/>
  <c r="G94"/>
  <c r="E94"/>
  <c r="H93"/>
  <c r="E93"/>
  <c r="H92"/>
  <c r="G92"/>
  <c r="E92"/>
  <c r="H91"/>
  <c r="E91"/>
  <c r="H90"/>
  <c r="E90"/>
  <c r="H89"/>
  <c r="E89"/>
  <c r="H88"/>
  <c r="E88"/>
  <c r="H87"/>
  <c r="E87"/>
  <c r="H86"/>
  <c r="E86"/>
  <c r="H85"/>
  <c r="E85"/>
  <c r="H84"/>
  <c r="E84"/>
  <c r="H83"/>
  <c r="E83"/>
  <c r="H82"/>
  <c r="E82"/>
  <c r="E80" s="1"/>
  <c r="H81"/>
  <c r="E81"/>
  <c r="C80"/>
  <c r="H80" s="1"/>
  <c r="D80"/>
  <c r="H77"/>
  <c r="E77"/>
  <c r="H76"/>
  <c r="G76"/>
  <c r="E76"/>
  <c r="H75"/>
  <c r="E75"/>
  <c r="H74"/>
  <c r="G74"/>
  <c r="E74"/>
  <c r="H72"/>
  <c r="E72"/>
  <c r="G69"/>
  <c r="E69"/>
  <c r="H63"/>
  <c r="E63"/>
  <c r="H60"/>
  <c r="E60"/>
  <c r="H51"/>
  <c r="G51"/>
  <c r="E45"/>
  <c r="H42"/>
  <c r="G42"/>
  <c r="E39"/>
  <c r="G38"/>
  <c r="B29" i="62"/>
  <c r="B12"/>
  <c r="B11" s="1"/>
  <c r="B10" s="1"/>
  <c r="K38"/>
  <c r="K53"/>
  <c r="K10" s="1"/>
  <c r="J38"/>
  <c r="J53"/>
  <c r="J10" s="1"/>
  <c r="I38"/>
  <c r="I10" s="1"/>
  <c r="I53"/>
  <c r="H38"/>
  <c r="H10" s="1"/>
  <c r="H53"/>
  <c r="B16"/>
  <c r="B38"/>
  <c r="G38" s="1"/>
  <c r="B53"/>
  <c r="G53" s="1"/>
  <c r="C38"/>
  <c r="C10" s="1"/>
  <c r="C53"/>
  <c r="G68"/>
  <c r="G67"/>
  <c r="G66"/>
  <c r="G65"/>
  <c r="G64"/>
  <c r="G63"/>
  <c r="G62"/>
  <c r="G61"/>
  <c r="G60"/>
  <c r="G59"/>
  <c r="G58"/>
  <c r="G57"/>
  <c r="G56"/>
  <c r="G55"/>
  <c r="G54"/>
  <c r="G51"/>
  <c r="G50"/>
  <c r="G49"/>
  <c r="G48"/>
  <c r="G46"/>
  <c r="G45"/>
  <c r="G44"/>
  <c r="G43"/>
  <c r="G42"/>
  <c r="G41"/>
  <c r="G40"/>
  <c r="G39"/>
  <c r="F53"/>
  <c r="F64"/>
  <c r="F61"/>
  <c r="F56"/>
  <c r="F52"/>
  <c r="F46"/>
  <c r="F45"/>
  <c r="F44"/>
  <c r="F43"/>
  <c r="F39"/>
  <c r="C53" i="63"/>
  <c r="D53" s="1"/>
  <c r="F47"/>
  <c r="D43"/>
  <c r="D42"/>
  <c r="F43"/>
  <c r="F42"/>
  <c r="F38"/>
  <c r="F37"/>
  <c r="F28"/>
  <c r="D28"/>
  <c r="D25"/>
  <c r="D24"/>
  <c r="F25"/>
  <c r="F12"/>
  <c r="I32"/>
  <c r="E32"/>
  <c r="B32"/>
  <c r="F32" s="1"/>
  <c r="J32" s="1"/>
  <c r="J33"/>
  <c r="B41"/>
  <c r="D47"/>
  <c r="F46"/>
  <c r="D46"/>
  <c r="F21"/>
  <c r="D21"/>
  <c r="F20"/>
  <c r="D20"/>
  <c r="O35"/>
  <c r="I23"/>
  <c r="J23" s="1"/>
  <c r="B23"/>
  <c r="B17"/>
  <c r="F17" s="1"/>
  <c r="B11"/>
  <c r="B10" s="1"/>
  <c r="B14"/>
  <c r="B35"/>
  <c r="B44"/>
  <c r="B53"/>
  <c r="M53"/>
  <c r="M44"/>
  <c r="M35"/>
  <c r="M32"/>
  <c r="G35"/>
  <c r="C35"/>
  <c r="D35" s="1"/>
  <c r="H35" s="1"/>
  <c r="G23"/>
  <c r="H23" s="1"/>
  <c r="C23"/>
  <c r="D23" s="1"/>
  <c r="D29"/>
  <c r="H29" s="1"/>
  <c r="D36"/>
  <c r="H36" s="1"/>
  <c r="N44"/>
  <c r="P35"/>
  <c r="N35"/>
  <c r="L35"/>
  <c r="K35"/>
  <c r="P17"/>
  <c r="P11"/>
  <c r="P10" s="1"/>
  <c r="P14"/>
  <c r="P23"/>
  <c r="P32"/>
  <c r="P44"/>
  <c r="P53"/>
  <c r="O17"/>
  <c r="O11"/>
  <c r="O10" s="1"/>
  <c r="O14"/>
  <c r="O23"/>
  <c r="O32"/>
  <c r="O44"/>
  <c r="O53"/>
  <c r="N17"/>
  <c r="N23"/>
  <c r="N10" s="1"/>
  <c r="N32"/>
  <c r="N53"/>
  <c r="M17"/>
  <c r="M23"/>
  <c r="M10" s="1"/>
  <c r="L11"/>
  <c r="L14"/>
  <c r="L10" s="1"/>
  <c r="L17"/>
  <c r="L23"/>
  <c r="L32"/>
  <c r="L44"/>
  <c r="L53"/>
  <c r="K11"/>
  <c r="K14"/>
  <c r="K10" s="1"/>
  <c r="K17"/>
  <c r="K23"/>
  <c r="K32"/>
  <c r="K44"/>
  <c r="K53"/>
  <c r="E11"/>
  <c r="E14"/>
  <c r="E10" s="1"/>
  <c r="E17"/>
  <c r="E23"/>
  <c r="E35"/>
  <c r="E44"/>
  <c r="E53"/>
  <c r="C11"/>
  <c r="C14"/>
  <c r="C10" s="1"/>
  <c r="C17"/>
  <c r="C32"/>
  <c r="C44"/>
  <c r="D37"/>
  <c r="D31"/>
  <c r="D26"/>
  <c r="F31"/>
  <c r="J29"/>
  <c r="F29"/>
  <c r="F34"/>
  <c r="F33"/>
  <c r="F55"/>
  <c r="F54"/>
  <c r="D33"/>
  <c r="D32"/>
  <c r="D27"/>
  <c r="D55"/>
  <c r="D54"/>
  <c r="D34"/>
  <c r="D38"/>
  <c r="F13"/>
  <c r="D13"/>
  <c r="D12"/>
  <c r="F53"/>
  <c r="F52"/>
  <c r="D52"/>
  <c r="F51"/>
  <c r="D51"/>
  <c r="F50"/>
  <c r="D50"/>
  <c r="F49"/>
  <c r="D49"/>
  <c r="F48"/>
  <c r="D48"/>
  <c r="F45"/>
  <c r="D45"/>
  <c r="F44"/>
  <c r="D44"/>
  <c r="D41"/>
  <c r="F41"/>
  <c r="F40"/>
  <c r="D40"/>
  <c r="F39"/>
  <c r="D39"/>
  <c r="F36"/>
  <c r="F35"/>
  <c r="F27"/>
  <c r="F24"/>
  <c r="F23"/>
  <c r="F22"/>
  <c r="D22"/>
  <c r="F19"/>
  <c r="D19"/>
  <c r="F18"/>
  <c r="D18"/>
  <c r="D17"/>
  <c r="F16"/>
  <c r="D16"/>
  <c r="F15"/>
  <c r="D15"/>
  <c r="F14"/>
  <c r="F11"/>
  <c r="D11"/>
  <c r="B28" i="98"/>
  <c r="B27"/>
  <c r="D27" s="1"/>
  <c r="B26"/>
  <c r="D26" s="1"/>
  <c r="B25"/>
  <c r="D25" s="1"/>
  <c r="B24"/>
  <c r="D24" s="1"/>
  <c r="B23"/>
  <c r="B22"/>
  <c r="B21"/>
  <c r="B20"/>
  <c r="B19"/>
  <c r="D19" s="1"/>
  <c r="B18"/>
  <c r="F18" s="1"/>
  <c r="B17"/>
  <c r="B16"/>
  <c r="D16" s="1"/>
  <c r="B15"/>
  <c r="B14"/>
  <c r="B13"/>
  <c r="F13" s="1"/>
  <c r="Q28"/>
  <c r="Q27"/>
  <c r="Q26"/>
  <c r="Q25"/>
  <c r="Q24"/>
  <c r="Q23"/>
  <c r="Q22"/>
  <c r="Q21"/>
  <c r="Q20"/>
  <c r="Q19"/>
  <c r="Q18"/>
  <c r="Q17"/>
  <c r="Q16"/>
  <c r="Q15"/>
  <c r="Q14"/>
  <c r="Q13"/>
  <c r="J28"/>
  <c r="F22"/>
  <c r="D22"/>
  <c r="P12"/>
  <c r="I12"/>
  <c r="F28"/>
  <c r="D28"/>
  <c r="F27"/>
  <c r="J26"/>
  <c r="F26"/>
  <c r="F23"/>
  <c r="D23"/>
  <c r="F21"/>
  <c r="D21"/>
  <c r="F20"/>
  <c r="D20"/>
  <c r="D18"/>
  <c r="F17"/>
  <c r="D17"/>
  <c r="F16"/>
  <c r="F14"/>
  <c r="D14"/>
  <c r="D13"/>
  <c r="N12"/>
  <c r="M12"/>
  <c r="L12"/>
  <c r="K12"/>
  <c r="E12"/>
  <c r="C12"/>
  <c r="D15"/>
  <c r="F15"/>
  <c r="G54" i="65"/>
  <c r="G42"/>
  <c r="G18"/>
  <c r="I42"/>
  <c r="H42"/>
  <c r="F42"/>
  <c r="E42"/>
  <c r="C42"/>
  <c r="D44"/>
  <c r="D43"/>
  <c r="B42"/>
  <c r="D31"/>
  <c r="D29"/>
  <c r="D26"/>
  <c r="H15"/>
  <c r="I12"/>
  <c r="I15"/>
  <c r="I18"/>
  <c r="I24"/>
  <c r="I33"/>
  <c r="I36"/>
  <c r="I45"/>
  <c r="I54"/>
  <c r="H12"/>
  <c r="H18"/>
  <c r="H24"/>
  <c r="H33"/>
  <c r="H36"/>
  <c r="H45"/>
  <c r="H54"/>
  <c r="G24"/>
  <c r="G33"/>
  <c r="G36"/>
  <c r="G45"/>
  <c r="G11" s="1"/>
  <c r="F15"/>
  <c r="F12"/>
  <c r="F11" s="1"/>
  <c r="F18"/>
  <c r="F24"/>
  <c r="F33"/>
  <c r="F36"/>
  <c r="F45"/>
  <c r="F54"/>
  <c r="E15"/>
  <c r="E45"/>
  <c r="E12"/>
  <c r="E18"/>
  <c r="E24"/>
  <c r="E33"/>
  <c r="E36"/>
  <c r="E54"/>
  <c r="E11"/>
  <c r="C12"/>
  <c r="C15"/>
  <c r="C18"/>
  <c r="C24"/>
  <c r="C33"/>
  <c r="C36"/>
  <c r="C45"/>
  <c r="C54"/>
  <c r="D54" s="1"/>
  <c r="B54"/>
  <c r="B12"/>
  <c r="D12"/>
  <c r="D13"/>
  <c r="D27"/>
  <c r="D30"/>
  <c r="D35"/>
  <c r="D34"/>
  <c r="D39"/>
  <c r="D38"/>
  <c r="D47"/>
  <c r="D49"/>
  <c r="D48"/>
  <c r="D52"/>
  <c r="D55"/>
  <c r="D21"/>
  <c r="B33"/>
  <c r="B15"/>
  <c r="B18"/>
  <c r="B11" s="1"/>
  <c r="B24"/>
  <c r="D24" s="1"/>
  <c r="B36"/>
  <c r="B45"/>
  <c r="D56"/>
  <c r="D53"/>
  <c r="D51"/>
  <c r="D50"/>
  <c r="D46"/>
  <c r="D45"/>
  <c r="D42"/>
  <c r="D41"/>
  <c r="D40"/>
  <c r="D37"/>
  <c r="D33"/>
  <c r="D32"/>
  <c r="D28"/>
  <c r="D25"/>
  <c r="D23"/>
  <c r="D22"/>
  <c r="D20"/>
  <c r="D19"/>
  <c r="D18"/>
  <c r="D17"/>
  <c r="D16"/>
  <c r="D14"/>
  <c r="D23" i="99"/>
  <c r="D21"/>
  <c r="D25"/>
  <c r="D17"/>
  <c r="D16"/>
  <c r="D15"/>
  <c r="D14"/>
  <c r="G11"/>
  <c r="F11"/>
  <c r="E11"/>
  <c r="C11"/>
  <c r="B11"/>
  <c r="D11"/>
  <c r="B54" i="59"/>
  <c r="B53"/>
  <c r="B51"/>
  <c r="B50"/>
  <c r="B49"/>
  <c r="F49" s="1"/>
  <c r="B48"/>
  <c r="B47"/>
  <c r="F47" s="1"/>
  <c r="B46"/>
  <c r="B45"/>
  <c r="B44"/>
  <c r="J44" s="1"/>
  <c r="B42"/>
  <c r="J42" s="1"/>
  <c r="B41"/>
  <c r="B39"/>
  <c r="J39" s="1"/>
  <c r="B38"/>
  <c r="B37"/>
  <c r="J37" s="1"/>
  <c r="B36"/>
  <c r="F36" s="1"/>
  <c r="B35"/>
  <c r="B33"/>
  <c r="B32"/>
  <c r="F32" s="1"/>
  <c r="B30"/>
  <c r="B29"/>
  <c r="B28"/>
  <c r="B27"/>
  <c r="B26"/>
  <c r="B22" s="1"/>
  <c r="B25"/>
  <c r="B24"/>
  <c r="F24" s="1"/>
  <c r="B23"/>
  <c r="J23" s="1"/>
  <c r="B21"/>
  <c r="B20"/>
  <c r="B19"/>
  <c r="B18"/>
  <c r="B17"/>
  <c r="D17" s="1"/>
  <c r="B15"/>
  <c r="B14"/>
  <c r="D14" s="1"/>
  <c r="B12"/>
  <c r="D12" s="1"/>
  <c r="B11"/>
  <c r="C43"/>
  <c r="B52"/>
  <c r="H52" s="1"/>
  <c r="G52"/>
  <c r="H53"/>
  <c r="D50"/>
  <c r="J48"/>
  <c r="F42"/>
  <c r="F41"/>
  <c r="J41"/>
  <c r="D42"/>
  <c r="C40"/>
  <c r="I40"/>
  <c r="E40"/>
  <c r="H15"/>
  <c r="D15"/>
  <c r="F20"/>
  <c r="D20"/>
  <c r="D21"/>
  <c r="D11"/>
  <c r="J24"/>
  <c r="J29"/>
  <c r="J53"/>
  <c r="I52"/>
  <c r="E52"/>
  <c r="J54"/>
  <c r="G34"/>
  <c r="F19"/>
  <c r="D36"/>
  <c r="H35"/>
  <c r="I31"/>
  <c r="I10"/>
  <c r="I13"/>
  <c r="I16"/>
  <c r="I22"/>
  <c r="I34"/>
  <c r="I43"/>
  <c r="I9"/>
  <c r="G13"/>
  <c r="G9" s="1"/>
  <c r="G22"/>
  <c r="E10"/>
  <c r="E13"/>
  <c r="E16"/>
  <c r="E22"/>
  <c r="E31"/>
  <c r="F31" s="1"/>
  <c r="E34"/>
  <c r="E43"/>
  <c r="C10"/>
  <c r="C13"/>
  <c r="C16"/>
  <c r="C22"/>
  <c r="C31"/>
  <c r="C34"/>
  <c r="C52"/>
  <c r="B10"/>
  <c r="B31"/>
  <c r="F53"/>
  <c r="D53"/>
  <c r="J49"/>
  <c r="F45"/>
  <c r="F39"/>
  <c r="H38"/>
  <c r="J45"/>
  <c r="J31"/>
  <c r="J33"/>
  <c r="J32"/>
  <c r="F33"/>
  <c r="D33"/>
  <c r="D32"/>
  <c r="D25"/>
  <c r="J28"/>
  <c r="J25"/>
  <c r="H28"/>
  <c r="F25"/>
  <c r="J15"/>
  <c r="J14"/>
  <c r="J12"/>
  <c r="J11"/>
  <c r="F12"/>
  <c r="F11"/>
  <c r="F54"/>
  <c r="D54"/>
  <c r="J51"/>
  <c r="F51"/>
  <c r="D51"/>
  <c r="F50"/>
  <c r="D49"/>
  <c r="F44"/>
  <c r="D39"/>
  <c r="F38"/>
  <c r="J35"/>
  <c r="J30"/>
  <c r="H30"/>
  <c r="F30"/>
  <c r="D30"/>
  <c r="J26"/>
  <c r="D23"/>
  <c r="J21"/>
  <c r="F21"/>
  <c r="F15"/>
  <c r="J10"/>
  <c r="D10"/>
  <c r="F10"/>
  <c r="F14"/>
  <c r="F35"/>
  <c r="B24" i="100"/>
  <c r="D24" s="1"/>
  <c r="B23"/>
  <c r="B21"/>
  <c r="D21" s="1"/>
  <c r="B19"/>
  <c r="H19"/>
  <c r="B16"/>
  <c r="J16" s="1"/>
  <c r="H16"/>
  <c r="B18"/>
  <c r="B13"/>
  <c r="J13" s="1"/>
  <c r="B27"/>
  <c r="B26"/>
  <c r="J26" s="1"/>
  <c r="B25"/>
  <c r="D25" s="1"/>
  <c r="B22"/>
  <c r="H22" s="1"/>
  <c r="B20"/>
  <c r="J20" s="1"/>
  <c r="B17"/>
  <c r="B15"/>
  <c r="J15" s="1"/>
  <c r="B14"/>
  <c r="H14" s="1"/>
  <c r="B12"/>
  <c r="H17"/>
  <c r="J27"/>
  <c r="F27"/>
  <c r="D27"/>
  <c r="J25"/>
  <c r="F25"/>
  <c r="D23"/>
  <c r="J22"/>
  <c r="J21"/>
  <c r="J19"/>
  <c r="F19"/>
  <c r="D19"/>
  <c r="J17"/>
  <c r="F17"/>
  <c r="D17"/>
  <c r="F15"/>
  <c r="D15"/>
  <c r="J14"/>
  <c r="F14"/>
  <c r="D14"/>
  <c r="I11"/>
  <c r="J11" s="1"/>
  <c r="G11"/>
  <c r="C11"/>
  <c r="E11"/>
  <c r="H12"/>
  <c r="D12"/>
  <c r="J12"/>
  <c r="B11"/>
  <c r="H11" s="1"/>
  <c r="B12" i="68"/>
  <c r="H12" s="1"/>
  <c r="B55"/>
  <c r="O53"/>
  <c r="B54"/>
  <c r="B51"/>
  <c r="J51" s="1"/>
  <c r="B49"/>
  <c r="J49" s="1"/>
  <c r="B52"/>
  <c r="B50"/>
  <c r="B48"/>
  <c r="J48" s="1"/>
  <c r="P48"/>
  <c r="B47"/>
  <c r="L47" s="1"/>
  <c r="B46"/>
  <c r="J46"/>
  <c r="O44"/>
  <c r="B45"/>
  <c r="C44"/>
  <c r="P45"/>
  <c r="B43"/>
  <c r="L43" s="1"/>
  <c r="B42"/>
  <c r="P42"/>
  <c r="B38"/>
  <c r="J38"/>
  <c r="B37"/>
  <c r="P37"/>
  <c r="J37"/>
  <c r="B40"/>
  <c r="B39"/>
  <c r="B36"/>
  <c r="L36" s="1"/>
  <c r="B34"/>
  <c r="J34"/>
  <c r="B33"/>
  <c r="B31"/>
  <c r="L31" s="1"/>
  <c r="B28"/>
  <c r="H28"/>
  <c r="B27"/>
  <c r="N28"/>
  <c r="J27"/>
  <c r="L27"/>
  <c r="B24"/>
  <c r="B16"/>
  <c r="B15"/>
  <c r="H15" s="1"/>
  <c r="B13"/>
  <c r="C11"/>
  <c r="B18"/>
  <c r="B19"/>
  <c r="B20"/>
  <c r="L20" s="1"/>
  <c r="B21"/>
  <c r="B22"/>
  <c r="H22" s="1"/>
  <c r="N24"/>
  <c r="B30"/>
  <c r="B29"/>
  <c r="B26"/>
  <c r="B25"/>
  <c r="P25" s="1"/>
  <c r="C17"/>
  <c r="C14"/>
  <c r="K44"/>
  <c r="F28"/>
  <c r="F25"/>
  <c r="D30"/>
  <c r="D28"/>
  <c r="H48"/>
  <c r="P50"/>
  <c r="P16"/>
  <c r="P28"/>
  <c r="P30"/>
  <c r="P36"/>
  <c r="N40"/>
  <c r="N37"/>
  <c r="L52"/>
  <c r="L48"/>
  <c r="L37"/>
  <c r="L26"/>
  <c r="J22"/>
  <c r="I32"/>
  <c r="J52"/>
  <c r="F12"/>
  <c r="E11"/>
  <c r="B11"/>
  <c r="J11" s="1"/>
  <c r="F13"/>
  <c r="P21"/>
  <c r="N21"/>
  <c r="L21"/>
  <c r="J21"/>
  <c r="H21"/>
  <c r="F21"/>
  <c r="D21"/>
  <c r="P20"/>
  <c r="D20"/>
  <c r="M23"/>
  <c r="C53"/>
  <c r="M53"/>
  <c r="C32"/>
  <c r="D31"/>
  <c r="I11"/>
  <c r="I14"/>
  <c r="I17"/>
  <c r="I23"/>
  <c r="I35"/>
  <c r="I44"/>
  <c r="I53"/>
  <c r="I10" s="1"/>
  <c r="G11"/>
  <c r="G14"/>
  <c r="G17"/>
  <c r="G23"/>
  <c r="G32"/>
  <c r="G35"/>
  <c r="G44"/>
  <c r="G53"/>
  <c r="E14"/>
  <c r="E17"/>
  <c r="E23"/>
  <c r="E32"/>
  <c r="E35"/>
  <c r="E44"/>
  <c r="E53"/>
  <c r="C23"/>
  <c r="C35"/>
  <c r="O11"/>
  <c r="O14"/>
  <c r="O17"/>
  <c r="O23"/>
  <c r="O32"/>
  <c r="O35"/>
  <c r="P35" s="1"/>
  <c r="M11"/>
  <c r="M14"/>
  <c r="M17"/>
  <c r="M32"/>
  <c r="M35"/>
  <c r="N35" s="1"/>
  <c r="K35"/>
  <c r="L35" s="1"/>
  <c r="K11"/>
  <c r="K14"/>
  <c r="K17"/>
  <c r="K23"/>
  <c r="K32"/>
  <c r="K53"/>
  <c r="N26"/>
  <c r="N29"/>
  <c r="N12"/>
  <c r="N33"/>
  <c r="N38"/>
  <c r="P52"/>
  <c r="P33"/>
  <c r="P29"/>
  <c r="P26"/>
  <c r="P13"/>
  <c r="P12"/>
  <c r="L49"/>
  <c r="L45"/>
  <c r="L33"/>
  <c r="L29"/>
  <c r="J45"/>
  <c r="J33"/>
  <c r="J29"/>
  <c r="J26"/>
  <c r="J12"/>
  <c r="H47"/>
  <c r="H38"/>
  <c r="H37"/>
  <c r="H13"/>
  <c r="H29"/>
  <c r="H26"/>
  <c r="F47"/>
  <c r="F46"/>
  <c r="F37"/>
  <c r="F29"/>
  <c r="F26"/>
  <c r="D13"/>
  <c r="D12"/>
  <c r="D15"/>
  <c r="F15"/>
  <c r="D49"/>
  <c r="D46"/>
  <c r="D38"/>
  <c r="D37"/>
  <c r="D33"/>
  <c r="D29"/>
  <c r="D26"/>
  <c r="D24"/>
  <c r="L12"/>
  <c r="F33"/>
  <c r="H33"/>
  <c r="B14"/>
  <c r="P14" s="1"/>
  <c r="B35"/>
  <c r="H35" s="1"/>
  <c r="J55"/>
  <c r="H55"/>
  <c r="D55"/>
  <c r="N52"/>
  <c r="H52"/>
  <c r="F52"/>
  <c r="D52"/>
  <c r="F51"/>
  <c r="D51"/>
  <c r="N50"/>
  <c r="J50"/>
  <c r="H50"/>
  <c r="D50"/>
  <c r="F48"/>
  <c r="D48"/>
  <c r="H45"/>
  <c r="F45"/>
  <c r="D45"/>
  <c r="L40"/>
  <c r="J40"/>
  <c r="H40"/>
  <c r="F40"/>
  <c r="D40"/>
  <c r="N39"/>
  <c r="L39"/>
  <c r="J39"/>
  <c r="N36"/>
  <c r="J36"/>
  <c r="H36"/>
  <c r="F36"/>
  <c r="D36"/>
  <c r="F35"/>
  <c r="D35"/>
  <c r="P34"/>
  <c r="L34"/>
  <c r="H34"/>
  <c r="D34"/>
  <c r="F31"/>
  <c r="F27"/>
  <c r="P24"/>
  <c r="L24"/>
  <c r="J24"/>
  <c r="H24"/>
  <c r="F24"/>
  <c r="N22"/>
  <c r="N19"/>
  <c r="L19"/>
  <c r="P18"/>
  <c r="N18"/>
  <c r="J18"/>
  <c r="H18"/>
  <c r="D18"/>
  <c r="L16"/>
  <c r="H16"/>
  <c r="F16"/>
  <c r="P15"/>
  <c r="N15"/>
  <c r="L15"/>
  <c r="J15"/>
  <c r="N14"/>
  <c r="J14"/>
  <c r="H14"/>
  <c r="F14"/>
  <c r="D11"/>
  <c r="S10" i="83"/>
  <c r="D47"/>
  <c r="P40"/>
  <c r="O40"/>
  <c r="N41"/>
  <c r="N40" s="1"/>
  <c r="N42"/>
  <c r="M40"/>
  <c r="L40"/>
  <c r="K41"/>
  <c r="K42"/>
  <c r="J40"/>
  <c r="I40"/>
  <c r="H41"/>
  <c r="H42"/>
  <c r="H40" s="1"/>
  <c r="G40"/>
  <c r="F40"/>
  <c r="E41"/>
  <c r="E42"/>
  <c r="E40"/>
  <c r="D41"/>
  <c r="D42"/>
  <c r="D40" s="1"/>
  <c r="C41"/>
  <c r="C40" s="1"/>
  <c r="C42"/>
  <c r="B42"/>
  <c r="K48"/>
  <c r="K33"/>
  <c r="K29"/>
  <c r="K27"/>
  <c r="N15"/>
  <c r="N46"/>
  <c r="K46"/>
  <c r="D46"/>
  <c r="C46"/>
  <c r="B46" s="1"/>
  <c r="N45"/>
  <c r="K45"/>
  <c r="K43" s="1"/>
  <c r="D45"/>
  <c r="C45"/>
  <c r="B45" s="1"/>
  <c r="N20"/>
  <c r="K20"/>
  <c r="H20"/>
  <c r="E20"/>
  <c r="D20"/>
  <c r="B20" s="1"/>
  <c r="C20"/>
  <c r="Q19"/>
  <c r="N19"/>
  <c r="K19"/>
  <c r="H19"/>
  <c r="E19"/>
  <c r="D19"/>
  <c r="B19" s="1"/>
  <c r="C19"/>
  <c r="E24"/>
  <c r="D24"/>
  <c r="C24"/>
  <c r="B24" s="1"/>
  <c r="R10"/>
  <c r="Q12"/>
  <c r="Q10" s="1"/>
  <c r="Q9" s="1"/>
  <c r="C44"/>
  <c r="B44" s="1"/>
  <c r="D44"/>
  <c r="C47"/>
  <c r="B47"/>
  <c r="D29"/>
  <c r="B29" s="1"/>
  <c r="C29"/>
  <c r="H29"/>
  <c r="D27"/>
  <c r="C27"/>
  <c r="B27"/>
  <c r="H27"/>
  <c r="D21"/>
  <c r="D33"/>
  <c r="C33"/>
  <c r="B33" s="1"/>
  <c r="Q33"/>
  <c r="D36"/>
  <c r="D35"/>
  <c r="D34" s="1"/>
  <c r="E33"/>
  <c r="H33"/>
  <c r="N33"/>
  <c r="D53"/>
  <c r="D52" s="1"/>
  <c r="D54"/>
  <c r="C53"/>
  <c r="C54"/>
  <c r="C52"/>
  <c r="B53"/>
  <c r="B52" s="1"/>
  <c r="B54"/>
  <c r="D12"/>
  <c r="C12"/>
  <c r="B12" s="1"/>
  <c r="N12"/>
  <c r="K12"/>
  <c r="H12"/>
  <c r="E12"/>
  <c r="P10"/>
  <c r="P9" s="1"/>
  <c r="S52"/>
  <c r="R52"/>
  <c r="Q53"/>
  <c r="Q52"/>
  <c r="P52"/>
  <c r="O52"/>
  <c r="N53"/>
  <c r="N52" s="1"/>
  <c r="N54"/>
  <c r="M52"/>
  <c r="L52"/>
  <c r="K53"/>
  <c r="K54"/>
  <c r="K52"/>
  <c r="J52"/>
  <c r="I52"/>
  <c r="H53"/>
  <c r="H52" s="1"/>
  <c r="H54"/>
  <c r="G52"/>
  <c r="F52"/>
  <c r="E52" s="1"/>
  <c r="C35"/>
  <c r="C34" s="1"/>
  <c r="C36"/>
  <c r="B36" s="1"/>
  <c r="C37"/>
  <c r="B37" s="1"/>
  <c r="D37"/>
  <c r="C38"/>
  <c r="B38" s="1"/>
  <c r="D38"/>
  <c r="C39"/>
  <c r="B39" s="1"/>
  <c r="D39"/>
  <c r="D11"/>
  <c r="C11"/>
  <c r="B10" s="1"/>
  <c r="B11"/>
  <c r="D17"/>
  <c r="D16" s="1"/>
  <c r="D9" s="1"/>
  <c r="D30"/>
  <c r="D28"/>
  <c r="D26"/>
  <c r="D22" s="1"/>
  <c r="D25"/>
  <c r="D23"/>
  <c r="D32"/>
  <c r="D31" s="1"/>
  <c r="D50"/>
  <c r="D49"/>
  <c r="D48"/>
  <c r="D51"/>
  <c r="Q50"/>
  <c r="C51"/>
  <c r="B51" s="1"/>
  <c r="C50"/>
  <c r="B50"/>
  <c r="C49"/>
  <c r="B49" s="1"/>
  <c r="C48"/>
  <c r="B48" s="1"/>
  <c r="C32"/>
  <c r="B32" s="1"/>
  <c r="H51"/>
  <c r="H50"/>
  <c r="H49"/>
  <c r="H48"/>
  <c r="H44"/>
  <c r="H39"/>
  <c r="H38"/>
  <c r="H37"/>
  <c r="H32"/>
  <c r="K51"/>
  <c r="K50"/>
  <c r="K49"/>
  <c r="K47"/>
  <c r="K39"/>
  <c r="K38"/>
  <c r="K37"/>
  <c r="K32"/>
  <c r="N51"/>
  <c r="N50"/>
  <c r="N49"/>
  <c r="N47"/>
  <c r="N39"/>
  <c r="N38"/>
  <c r="N37"/>
  <c r="N32"/>
  <c r="Q51"/>
  <c r="Q49"/>
  <c r="Q32"/>
  <c r="E54"/>
  <c r="E53"/>
  <c r="E51"/>
  <c r="E50"/>
  <c r="E49"/>
  <c r="E48"/>
  <c r="E44"/>
  <c r="E43" s="1"/>
  <c r="E36"/>
  <c r="E35"/>
  <c r="E32"/>
  <c r="Q30"/>
  <c r="Q28"/>
  <c r="Q26"/>
  <c r="N30"/>
  <c r="N28"/>
  <c r="N26"/>
  <c r="K30"/>
  <c r="K28"/>
  <c r="K26"/>
  <c r="H30"/>
  <c r="H28"/>
  <c r="H26"/>
  <c r="E25"/>
  <c r="E23"/>
  <c r="C30"/>
  <c r="B30" s="1"/>
  <c r="C28"/>
  <c r="B28"/>
  <c r="C26"/>
  <c r="B26" s="1"/>
  <c r="C25"/>
  <c r="B25" s="1"/>
  <c r="C23"/>
  <c r="B23" s="1"/>
  <c r="Q21"/>
  <c r="Q18"/>
  <c r="C21"/>
  <c r="B21" s="1"/>
  <c r="D18"/>
  <c r="C18"/>
  <c r="B18" s="1"/>
  <c r="C17"/>
  <c r="B17" s="1"/>
  <c r="Q17"/>
  <c r="N21"/>
  <c r="N16" s="1"/>
  <c r="N18"/>
  <c r="N17"/>
  <c r="K21"/>
  <c r="K18"/>
  <c r="K17"/>
  <c r="H21"/>
  <c r="H18"/>
  <c r="H17"/>
  <c r="E21"/>
  <c r="E18"/>
  <c r="E16" s="1"/>
  <c r="E17"/>
  <c r="D15"/>
  <c r="C15"/>
  <c r="K15"/>
  <c r="H15"/>
  <c r="E15"/>
  <c r="B15"/>
  <c r="C14"/>
  <c r="B14" s="1"/>
  <c r="D14"/>
  <c r="N14"/>
  <c r="K14"/>
  <c r="H14"/>
  <c r="H13" s="1"/>
  <c r="E14"/>
  <c r="E13" s="1"/>
  <c r="E11"/>
  <c r="H11"/>
  <c r="K11"/>
  <c r="N11"/>
  <c r="N10" s="1"/>
  <c r="P43"/>
  <c r="O43"/>
  <c r="N43"/>
  <c r="M43"/>
  <c r="L43"/>
  <c r="J43"/>
  <c r="I43"/>
  <c r="H43"/>
  <c r="G43"/>
  <c r="F43"/>
  <c r="D43"/>
  <c r="P34"/>
  <c r="O34"/>
  <c r="N34"/>
  <c r="M34"/>
  <c r="L34"/>
  <c r="K34" s="1"/>
  <c r="J34"/>
  <c r="I34"/>
  <c r="H34" s="1"/>
  <c r="G34"/>
  <c r="F34"/>
  <c r="E34" s="1"/>
  <c r="S31"/>
  <c r="R31"/>
  <c r="Q31" s="1"/>
  <c r="P31"/>
  <c r="O31"/>
  <c r="N31" s="1"/>
  <c r="M31"/>
  <c r="L31"/>
  <c r="K31" s="1"/>
  <c r="J31"/>
  <c r="I31"/>
  <c r="H31"/>
  <c r="G31"/>
  <c r="E31" s="1"/>
  <c r="F31"/>
  <c r="C31" s="1"/>
  <c r="B31" s="1"/>
  <c r="S22"/>
  <c r="R22"/>
  <c r="R9" s="1"/>
  <c r="Q22"/>
  <c r="P22"/>
  <c r="O22"/>
  <c r="N22" s="1"/>
  <c r="M22"/>
  <c r="L22"/>
  <c r="K22" s="1"/>
  <c r="J22"/>
  <c r="I22"/>
  <c r="H22" s="1"/>
  <c r="G22"/>
  <c r="F22"/>
  <c r="E22" s="1"/>
  <c r="S16"/>
  <c r="R16"/>
  <c r="Q16"/>
  <c r="P16"/>
  <c r="O16"/>
  <c r="M16"/>
  <c r="L16"/>
  <c r="K16" s="1"/>
  <c r="J16"/>
  <c r="I16"/>
  <c r="H16"/>
  <c r="G16"/>
  <c r="F16"/>
  <c r="C16" s="1"/>
  <c r="P13"/>
  <c r="O13"/>
  <c r="N13"/>
  <c r="M13"/>
  <c r="L13"/>
  <c r="K13"/>
  <c r="J13"/>
  <c r="I13"/>
  <c r="G13"/>
  <c r="F13"/>
  <c r="F9" s="1"/>
  <c r="D13"/>
  <c r="C13"/>
  <c r="B13" s="1"/>
  <c r="O10"/>
  <c r="O9" s="1"/>
  <c r="M10"/>
  <c r="L10"/>
  <c r="L9" s="1"/>
  <c r="K10"/>
  <c r="J10"/>
  <c r="J9" s="1"/>
  <c r="I10"/>
  <c r="I9" s="1"/>
  <c r="H10"/>
  <c r="G10"/>
  <c r="G9" s="1"/>
  <c r="F10"/>
  <c r="E10"/>
  <c r="D10"/>
  <c r="C10"/>
  <c r="S9"/>
  <c r="M9"/>
  <c r="B27" i="101"/>
  <c r="B26"/>
  <c r="N26" s="1"/>
  <c r="B25"/>
  <c r="D25" s="1"/>
  <c r="B24"/>
  <c r="P24" s="1"/>
  <c r="B23"/>
  <c r="N23" s="1"/>
  <c r="B22"/>
  <c r="L22" s="1"/>
  <c r="B21"/>
  <c r="P21" s="1"/>
  <c r="B20"/>
  <c r="B19"/>
  <c r="B18"/>
  <c r="D18" s="1"/>
  <c r="B17"/>
  <c r="F17" s="1"/>
  <c r="B16"/>
  <c r="N16" s="1"/>
  <c r="B15"/>
  <c r="L15" s="1"/>
  <c r="B14"/>
  <c r="H14" s="1"/>
  <c r="B13"/>
  <c r="F13" s="1"/>
  <c r="B12"/>
  <c r="P20"/>
  <c r="L26"/>
  <c r="O11"/>
  <c r="N22"/>
  <c r="P19"/>
  <c r="M11"/>
  <c r="K11"/>
  <c r="I11"/>
  <c r="G11"/>
  <c r="P27"/>
  <c r="N27"/>
  <c r="L27"/>
  <c r="J27"/>
  <c r="H27"/>
  <c r="F27"/>
  <c r="D27"/>
  <c r="D26"/>
  <c r="P25"/>
  <c r="N24"/>
  <c r="L24"/>
  <c r="J24"/>
  <c r="H24"/>
  <c r="J23"/>
  <c r="H23"/>
  <c r="F23"/>
  <c r="D23"/>
  <c r="P22"/>
  <c r="N21"/>
  <c r="L21"/>
  <c r="J21"/>
  <c r="H21"/>
  <c r="F21"/>
  <c r="D21"/>
  <c r="N20"/>
  <c r="L20"/>
  <c r="J20"/>
  <c r="H20"/>
  <c r="F20"/>
  <c r="D20"/>
  <c r="N19"/>
  <c r="L19"/>
  <c r="J19"/>
  <c r="H19"/>
  <c r="F19"/>
  <c r="D19"/>
  <c r="N17"/>
  <c r="L16"/>
  <c r="J16"/>
  <c r="H16"/>
  <c r="F16"/>
  <c r="J15"/>
  <c r="H15"/>
  <c r="F15"/>
  <c r="D15"/>
  <c r="N14"/>
  <c r="F14"/>
  <c r="D14"/>
  <c r="P13"/>
  <c r="N13"/>
  <c r="L13"/>
  <c r="J13"/>
  <c r="D13"/>
  <c r="P12"/>
  <c r="N12"/>
  <c r="L12"/>
  <c r="J12"/>
  <c r="H12"/>
  <c r="F12"/>
  <c r="D12"/>
  <c r="E11"/>
  <c r="C11"/>
  <c r="D16" i="81"/>
  <c r="D12"/>
  <c r="D11" s="1"/>
  <c r="D30"/>
  <c r="C16"/>
  <c r="C12"/>
  <c r="C30"/>
  <c r="C11"/>
  <c r="B16"/>
  <c r="B12" s="1"/>
  <c r="B11" s="1"/>
  <c r="B19"/>
  <c r="B26"/>
  <c r="B31"/>
  <c r="B30"/>
  <c r="B17"/>
  <c r="B18"/>
  <c r="C17" i="70"/>
  <c r="C12" s="1"/>
  <c r="C52"/>
  <c r="B13"/>
  <c r="B30"/>
  <c r="B70"/>
  <c r="B17"/>
  <c r="B12" s="1"/>
  <c r="B11" s="1"/>
  <c r="B40"/>
  <c r="E40" s="1"/>
  <c r="B43"/>
  <c r="E43" s="1"/>
  <c r="B46"/>
  <c r="B52"/>
  <c r="B61"/>
  <c r="B64"/>
  <c r="B39" s="1"/>
  <c r="E39" s="1"/>
  <c r="B73"/>
  <c r="E73" s="1"/>
  <c r="B82"/>
  <c r="B86"/>
  <c r="E93"/>
  <c r="C61"/>
  <c r="C64"/>
  <c r="C39" s="1"/>
  <c r="C82"/>
  <c r="E82" s="1"/>
  <c r="E83"/>
  <c r="E65"/>
  <c r="E63"/>
  <c r="E62"/>
  <c r="E53"/>
  <c r="E102"/>
  <c r="E101"/>
  <c r="E100"/>
  <c r="E99"/>
  <c r="E98"/>
  <c r="E97"/>
  <c r="E96"/>
  <c r="E95"/>
  <c r="E94"/>
  <c r="E92"/>
  <c r="E91"/>
  <c r="E90"/>
  <c r="E89"/>
  <c r="E88"/>
  <c r="E87"/>
  <c r="C86"/>
  <c r="E86"/>
  <c r="E84"/>
  <c r="E81"/>
  <c r="E80"/>
  <c r="E79"/>
  <c r="E78"/>
  <c r="E70"/>
  <c r="E69"/>
  <c r="E61"/>
  <c r="E52"/>
  <c r="E46"/>
  <c r="N44" i="71"/>
  <c r="Q44" s="1"/>
  <c r="D44"/>
  <c r="C44"/>
  <c r="B44" s="1"/>
  <c r="B42" s="1"/>
  <c r="N49"/>
  <c r="N42" s="1"/>
  <c r="Q49"/>
  <c r="J49"/>
  <c r="J42" s="1"/>
  <c r="M42" s="1"/>
  <c r="F49"/>
  <c r="D49"/>
  <c r="C49"/>
  <c r="B49" s="1"/>
  <c r="F52"/>
  <c r="I52"/>
  <c r="D54"/>
  <c r="E54" s="1"/>
  <c r="C54"/>
  <c r="B54" s="1"/>
  <c r="J54"/>
  <c r="J53" s="1"/>
  <c r="F54"/>
  <c r="F53" s="1"/>
  <c r="I54"/>
  <c r="N54"/>
  <c r="Q54"/>
  <c r="N65"/>
  <c r="N64" s="1"/>
  <c r="Q64" s="1"/>
  <c r="N66"/>
  <c r="P64"/>
  <c r="G64"/>
  <c r="D65"/>
  <c r="D66"/>
  <c r="C65"/>
  <c r="B65" s="1"/>
  <c r="C66"/>
  <c r="B66" s="1"/>
  <c r="E66" s="1"/>
  <c r="O64"/>
  <c r="F65"/>
  <c r="I65" s="1"/>
  <c r="I64" s="1"/>
  <c r="F64"/>
  <c r="C64"/>
  <c r="Q66"/>
  <c r="Q65"/>
  <c r="N43"/>
  <c r="Q43" s="1"/>
  <c r="H42"/>
  <c r="J63"/>
  <c r="M63" s="1"/>
  <c r="N61"/>
  <c r="J59"/>
  <c r="B59" s="1"/>
  <c r="E59" s="1"/>
  <c r="J58"/>
  <c r="M58" s="1"/>
  <c r="F57"/>
  <c r="I57"/>
  <c r="J34"/>
  <c r="M34" s="1"/>
  <c r="J35"/>
  <c r="M35" s="1"/>
  <c r="F58"/>
  <c r="K42"/>
  <c r="L42"/>
  <c r="L31" s="1"/>
  <c r="C63"/>
  <c r="B63" s="1"/>
  <c r="D63"/>
  <c r="E63" s="1"/>
  <c r="C62"/>
  <c r="D62"/>
  <c r="B62"/>
  <c r="E62"/>
  <c r="C61"/>
  <c r="B61" s="1"/>
  <c r="D61"/>
  <c r="D60"/>
  <c r="C60"/>
  <c r="B60"/>
  <c r="E60"/>
  <c r="C34"/>
  <c r="C33" s="1"/>
  <c r="C35"/>
  <c r="D35"/>
  <c r="D34"/>
  <c r="D33" s="1"/>
  <c r="C36"/>
  <c r="B36" s="1"/>
  <c r="D36"/>
  <c r="E36" s="1"/>
  <c r="C43"/>
  <c r="D43"/>
  <c r="B43"/>
  <c r="E43" s="1"/>
  <c r="D42"/>
  <c r="E42" s="1"/>
  <c r="N58"/>
  <c r="B58" s="1"/>
  <c r="D58"/>
  <c r="D51"/>
  <c r="D50" s="1"/>
  <c r="D52"/>
  <c r="C51"/>
  <c r="B51" s="1"/>
  <c r="C52"/>
  <c r="B52" s="1"/>
  <c r="N57"/>
  <c r="Q57" s="1"/>
  <c r="G42"/>
  <c r="G31" s="1"/>
  <c r="H50"/>
  <c r="F43"/>
  <c r="F32"/>
  <c r="F34"/>
  <c r="F33" s="1"/>
  <c r="I33" s="1"/>
  <c r="F35"/>
  <c r="F36"/>
  <c r="F51"/>
  <c r="F50" s="1"/>
  <c r="I50" s="1"/>
  <c r="F59"/>
  <c r="F60"/>
  <c r="I60" s="1"/>
  <c r="F61"/>
  <c r="F62"/>
  <c r="F63"/>
  <c r="I63" s="1"/>
  <c r="P42"/>
  <c r="P31" s="1"/>
  <c r="P50"/>
  <c r="P53"/>
  <c r="O42"/>
  <c r="O31" s="1"/>
  <c r="O50"/>
  <c r="O53"/>
  <c r="K50"/>
  <c r="K31" s="1"/>
  <c r="K53"/>
  <c r="G50"/>
  <c r="N34"/>
  <c r="Q34" s="1"/>
  <c r="N35"/>
  <c r="N36"/>
  <c r="Q36" s="1"/>
  <c r="N51"/>
  <c r="N50" s="1"/>
  <c r="N52"/>
  <c r="N59"/>
  <c r="N60"/>
  <c r="N63"/>
  <c r="Q63" s="1"/>
  <c r="J32"/>
  <c r="J36"/>
  <c r="J51"/>
  <c r="J52"/>
  <c r="J50"/>
  <c r="J60"/>
  <c r="J61"/>
  <c r="J62"/>
  <c r="D32"/>
  <c r="D59"/>
  <c r="C32"/>
  <c r="B32" s="1"/>
  <c r="C42"/>
  <c r="C50"/>
  <c r="C58"/>
  <c r="C59"/>
  <c r="B34"/>
  <c r="E34" s="1"/>
  <c r="I36"/>
  <c r="I58"/>
  <c r="Q61"/>
  <c r="I59"/>
  <c r="Q52"/>
  <c r="Q51"/>
  <c r="I51"/>
  <c r="I62"/>
  <c r="I61"/>
  <c r="Q58"/>
  <c r="I43"/>
  <c r="Q35"/>
  <c r="I35"/>
  <c r="E35"/>
  <c r="M36"/>
  <c r="I32"/>
  <c r="C57"/>
  <c r="B57" s="1"/>
  <c r="E57" s="1"/>
  <c r="D57"/>
  <c r="C53"/>
  <c r="D53"/>
  <c r="G53"/>
  <c r="H53"/>
  <c r="F42"/>
  <c r="J17" i="103"/>
  <c r="F21"/>
  <c r="N20"/>
  <c r="Q20" s="1"/>
  <c r="N24"/>
  <c r="Q24" s="1"/>
  <c r="D24"/>
  <c r="C24"/>
  <c r="B24"/>
  <c r="E24" s="1"/>
  <c r="N23"/>
  <c r="F23"/>
  <c r="C23"/>
  <c r="B23" s="1"/>
  <c r="N22"/>
  <c r="Q22"/>
  <c r="F22"/>
  <c r="I22" s="1"/>
  <c r="D22"/>
  <c r="E22" s="1"/>
  <c r="C22"/>
  <c r="B22" s="1"/>
  <c r="N21"/>
  <c r="J21"/>
  <c r="I21"/>
  <c r="D21"/>
  <c r="E21" s="1"/>
  <c r="C21"/>
  <c r="B21" s="1"/>
  <c r="J20"/>
  <c r="M20"/>
  <c r="F20"/>
  <c r="D20"/>
  <c r="C20"/>
  <c r="N19"/>
  <c r="Q19" s="1"/>
  <c r="F19"/>
  <c r="I19"/>
  <c r="D19"/>
  <c r="E19" s="1"/>
  <c r="C19"/>
  <c r="B19" s="1"/>
  <c r="N18"/>
  <c r="Q18" s="1"/>
  <c r="J18"/>
  <c r="M18"/>
  <c r="F18"/>
  <c r="D18"/>
  <c r="E18" s="1"/>
  <c r="C18"/>
  <c r="B18" s="1"/>
  <c r="N17"/>
  <c r="Q17" s="1"/>
  <c r="F17"/>
  <c r="D17"/>
  <c r="C17"/>
  <c r="B17" s="1"/>
  <c r="N16"/>
  <c r="Q16" s="1"/>
  <c r="J16"/>
  <c r="F16"/>
  <c r="I16"/>
  <c r="D16"/>
  <c r="E16" s="1"/>
  <c r="C16"/>
  <c r="B16" s="1"/>
  <c r="N15"/>
  <c r="Q15" s="1"/>
  <c r="J15"/>
  <c r="J8" s="1"/>
  <c r="M15"/>
  <c r="F15"/>
  <c r="I15" s="1"/>
  <c r="D15"/>
  <c r="E15" s="1"/>
  <c r="C15"/>
  <c r="B15" s="1"/>
  <c r="N14"/>
  <c r="Q14"/>
  <c r="J14"/>
  <c r="F14"/>
  <c r="I14" s="1"/>
  <c r="D14"/>
  <c r="C14"/>
  <c r="B14" s="1"/>
  <c r="E14" s="1"/>
  <c r="N13"/>
  <c r="Q13" s="1"/>
  <c r="J13"/>
  <c r="M13" s="1"/>
  <c r="F13"/>
  <c r="I13" s="1"/>
  <c r="D13"/>
  <c r="C13"/>
  <c r="B13"/>
  <c r="E13" s="1"/>
  <c r="N12"/>
  <c r="Q12" s="1"/>
  <c r="F12"/>
  <c r="I12" s="1"/>
  <c r="D12"/>
  <c r="C12"/>
  <c r="B12"/>
  <c r="E12" s="1"/>
  <c r="N11"/>
  <c r="Q11" s="1"/>
  <c r="F11"/>
  <c r="I11" s="1"/>
  <c r="D11"/>
  <c r="C11"/>
  <c r="B11"/>
  <c r="E11" s="1"/>
  <c r="N10"/>
  <c r="Q10" s="1"/>
  <c r="J10"/>
  <c r="F10"/>
  <c r="I10"/>
  <c r="D10"/>
  <c r="C10"/>
  <c r="B10" s="1"/>
  <c r="N9"/>
  <c r="N8" s="1"/>
  <c r="Q8" s="1"/>
  <c r="J9"/>
  <c r="M9"/>
  <c r="F9"/>
  <c r="F8" s="1"/>
  <c r="I8" s="1"/>
  <c r="I9"/>
  <c r="D9"/>
  <c r="E9" s="1"/>
  <c r="C9"/>
  <c r="B9" s="1"/>
  <c r="P8"/>
  <c r="O8"/>
  <c r="L8"/>
  <c r="M8" s="1"/>
  <c r="K8"/>
  <c r="H8"/>
  <c r="G8"/>
  <c r="C8" s="1"/>
  <c r="B8" s="1"/>
  <c r="D8"/>
  <c r="AM68" i="73"/>
  <c r="AM69"/>
  <c r="AM67"/>
  <c r="W65"/>
  <c r="O65"/>
  <c r="AM64"/>
  <c r="K57"/>
  <c r="W58"/>
  <c r="D52"/>
  <c r="E34"/>
  <c r="D34"/>
  <c r="K34"/>
  <c r="B34" s="1"/>
  <c r="S34"/>
  <c r="O34"/>
  <c r="J50"/>
  <c r="S51"/>
  <c r="W48"/>
  <c r="S48"/>
  <c r="K48"/>
  <c r="F48"/>
  <c r="B48" s="1"/>
  <c r="Y43"/>
  <c r="Y32" s="1"/>
  <c r="M43"/>
  <c r="E43" s="1"/>
  <c r="F45"/>
  <c r="E45"/>
  <c r="D45"/>
  <c r="B45" s="1"/>
  <c r="W45"/>
  <c r="W43" s="1"/>
  <c r="S45"/>
  <c r="K45"/>
  <c r="F44"/>
  <c r="D37"/>
  <c r="F37"/>
  <c r="F32" s="1"/>
  <c r="E37"/>
  <c r="X53"/>
  <c r="X32" s="1"/>
  <c r="Y53"/>
  <c r="E53" s="1"/>
  <c r="Z53"/>
  <c r="D54"/>
  <c r="E54"/>
  <c r="F54"/>
  <c r="B54"/>
  <c r="G54"/>
  <c r="K54"/>
  <c r="K53" s="1"/>
  <c r="S54"/>
  <c r="W54"/>
  <c r="H53"/>
  <c r="G53"/>
  <c r="L53"/>
  <c r="D53" s="1"/>
  <c r="B53" s="1"/>
  <c r="T53"/>
  <c r="D33"/>
  <c r="L43"/>
  <c r="D43" s="1"/>
  <c r="T43"/>
  <c r="L50"/>
  <c r="L32" s="1"/>
  <c r="D50"/>
  <c r="B50" s="1"/>
  <c r="D57"/>
  <c r="D63"/>
  <c r="D64"/>
  <c r="B64" s="1"/>
  <c r="D65"/>
  <c r="B65" s="1"/>
  <c r="D66"/>
  <c r="L67"/>
  <c r="P67"/>
  <c r="P32" s="1"/>
  <c r="T67"/>
  <c r="T32" s="1"/>
  <c r="O68"/>
  <c r="W68"/>
  <c r="W67"/>
  <c r="S66"/>
  <c r="E65"/>
  <c r="E63"/>
  <c r="AM65"/>
  <c r="S64"/>
  <c r="D56"/>
  <c r="W56"/>
  <c r="AP50"/>
  <c r="V50"/>
  <c r="U50"/>
  <c r="U32" s="1"/>
  <c r="N50"/>
  <c r="F50" s="1"/>
  <c r="M50"/>
  <c r="E50" s="1"/>
  <c r="AM52"/>
  <c r="K51"/>
  <c r="N43"/>
  <c r="F56"/>
  <c r="N53"/>
  <c r="F53" s="1"/>
  <c r="S68"/>
  <c r="S67" s="1"/>
  <c r="K68"/>
  <c r="K67"/>
  <c r="K65"/>
  <c r="AM57"/>
  <c r="AM37"/>
  <c r="K44"/>
  <c r="K43" s="1"/>
  <c r="W37"/>
  <c r="K37"/>
  <c r="B37" s="1"/>
  <c r="O37"/>
  <c r="S37"/>
  <c r="H32"/>
  <c r="G33"/>
  <c r="G58"/>
  <c r="G32"/>
  <c r="V43"/>
  <c r="Z43"/>
  <c r="F43"/>
  <c r="V53"/>
  <c r="F57"/>
  <c r="F58"/>
  <c r="B58" s="1"/>
  <c r="F63"/>
  <c r="F64"/>
  <c r="F66"/>
  <c r="E33"/>
  <c r="E57"/>
  <c r="B57" s="1"/>
  <c r="E64"/>
  <c r="E66"/>
  <c r="B66" s="1"/>
  <c r="K33"/>
  <c r="B33" s="1"/>
  <c r="S33"/>
  <c r="B63"/>
  <c r="M32"/>
  <c r="AP32"/>
  <c r="AO32"/>
  <c r="AN32"/>
  <c r="AM50"/>
  <c r="AM32" s="1"/>
  <c r="AM58"/>
  <c r="AM66"/>
  <c r="Z32"/>
  <c r="V32"/>
  <c r="S44"/>
  <c r="S43" s="1"/>
  <c r="S32" s="1"/>
  <c r="S52"/>
  <c r="S56"/>
  <c r="S53"/>
  <c r="S57"/>
  <c r="S58"/>
  <c r="S63"/>
  <c r="S65"/>
  <c r="R32"/>
  <c r="Q32"/>
  <c r="O64"/>
  <c r="O66"/>
  <c r="K52"/>
  <c r="K50" s="1"/>
  <c r="K56"/>
  <c r="K58"/>
  <c r="K64"/>
  <c r="K66"/>
  <c r="F69"/>
  <c r="B69" s="1"/>
  <c r="D44"/>
  <c r="B44" s="1"/>
  <c r="B56"/>
  <c r="F52"/>
  <c r="E52"/>
  <c r="B52" s="1"/>
  <c r="E51"/>
  <c r="F51"/>
  <c r="F68"/>
  <c r="D68"/>
  <c r="B68"/>
  <c r="D51"/>
  <c r="B51" s="1"/>
  <c r="S50"/>
  <c r="N15" i="105"/>
  <c r="N9" s="1"/>
  <c r="G9"/>
  <c r="AG9"/>
  <c r="AL12"/>
  <c r="AL17"/>
  <c r="J23"/>
  <c r="D18"/>
  <c r="AH16"/>
  <c r="AL13"/>
  <c r="F16"/>
  <c r="F9" s="1"/>
  <c r="Z24"/>
  <c r="N22"/>
  <c r="AL22"/>
  <c r="AL20"/>
  <c r="J16"/>
  <c r="N16"/>
  <c r="AD16"/>
  <c r="AD11"/>
  <c r="AJ9"/>
  <c r="L9"/>
  <c r="D9" s="1"/>
  <c r="T9"/>
  <c r="X9"/>
  <c r="AB9"/>
  <c r="AF9"/>
  <c r="AN9"/>
  <c r="E16"/>
  <c r="E10"/>
  <c r="E9" s="1"/>
  <c r="E11"/>
  <c r="E12"/>
  <c r="E13"/>
  <c r="E14"/>
  <c r="E15"/>
  <c r="E17"/>
  <c r="E18"/>
  <c r="E19"/>
  <c r="E20"/>
  <c r="E21"/>
  <c r="E22"/>
  <c r="E23"/>
  <c r="E24"/>
  <c r="E25"/>
  <c r="C16"/>
  <c r="B16" s="1"/>
  <c r="C10"/>
  <c r="B10" s="1"/>
  <c r="C11"/>
  <c r="C12"/>
  <c r="B12" s="1"/>
  <c r="C13"/>
  <c r="B13" s="1"/>
  <c r="C14"/>
  <c r="C15"/>
  <c r="C17"/>
  <c r="C18"/>
  <c r="B18" s="1"/>
  <c r="C19"/>
  <c r="B19" s="1"/>
  <c r="C20"/>
  <c r="B20" s="1"/>
  <c r="C21"/>
  <c r="B21" s="1"/>
  <c r="C22"/>
  <c r="C23"/>
  <c r="C24"/>
  <c r="Q9"/>
  <c r="O9"/>
  <c r="M9"/>
  <c r="K9"/>
  <c r="J22"/>
  <c r="AL25"/>
  <c r="R25"/>
  <c r="N25"/>
  <c r="B25"/>
  <c r="V24"/>
  <c r="R24"/>
  <c r="B24"/>
  <c r="Z23"/>
  <c r="V23"/>
  <c r="R23"/>
  <c r="B23"/>
  <c r="Z22"/>
  <c r="V22"/>
  <c r="R22"/>
  <c r="D22"/>
  <c r="B22" s="1"/>
  <c r="AL21"/>
  <c r="V21"/>
  <c r="R21"/>
  <c r="J21"/>
  <c r="J9" s="1"/>
  <c r="D21"/>
  <c r="Z20"/>
  <c r="V20"/>
  <c r="R20"/>
  <c r="AL19"/>
  <c r="Z19"/>
  <c r="V19"/>
  <c r="R19"/>
  <c r="J19"/>
  <c r="D19"/>
  <c r="AL18"/>
  <c r="Z18"/>
  <c r="V18"/>
  <c r="R18"/>
  <c r="Z17"/>
  <c r="V17"/>
  <c r="R17"/>
  <c r="D17"/>
  <c r="B17"/>
  <c r="Z16"/>
  <c r="V16"/>
  <c r="R16"/>
  <c r="D16"/>
  <c r="AL15"/>
  <c r="Z15"/>
  <c r="V15"/>
  <c r="R15"/>
  <c r="J15"/>
  <c r="D15"/>
  <c r="B15"/>
  <c r="AL14"/>
  <c r="Z14"/>
  <c r="V14"/>
  <c r="R14"/>
  <c r="D14"/>
  <c r="B14" s="1"/>
  <c r="Z13"/>
  <c r="V13"/>
  <c r="R13"/>
  <c r="Z12"/>
  <c r="V12"/>
  <c r="V9" s="1"/>
  <c r="R12"/>
  <c r="AL11"/>
  <c r="Z11"/>
  <c r="V11"/>
  <c r="R11"/>
  <c r="D11"/>
  <c r="B11"/>
  <c r="Z10"/>
  <c r="Z9" s="1"/>
  <c r="V10"/>
  <c r="R10"/>
  <c r="R9" s="1"/>
  <c r="J10"/>
  <c r="D10"/>
  <c r="AO9"/>
  <c r="AM9"/>
  <c r="AL9"/>
  <c r="AK9"/>
  <c r="AH9"/>
  <c r="AE9"/>
  <c r="AD9"/>
  <c r="AC9"/>
  <c r="AA9"/>
  <c r="Y9"/>
  <c r="W9"/>
  <c r="U9"/>
  <c r="S9"/>
  <c r="B50" i="75"/>
  <c r="E36"/>
  <c r="E35"/>
  <c r="E42"/>
  <c r="E46"/>
  <c r="E54"/>
  <c r="E57"/>
  <c r="E40" s="1"/>
  <c r="E10" s="1"/>
  <c r="E68"/>
  <c r="E71"/>
  <c r="B87"/>
  <c r="B86"/>
  <c r="B85"/>
  <c r="B84"/>
  <c r="B83"/>
  <c r="B82"/>
  <c r="B81"/>
  <c r="B80"/>
  <c r="B79"/>
  <c r="B78"/>
  <c r="B77"/>
  <c r="B76"/>
  <c r="B75"/>
  <c r="B74"/>
  <c r="B73"/>
  <c r="B72"/>
  <c r="B71" s="1"/>
  <c r="B48"/>
  <c r="B52"/>
  <c r="B46"/>
  <c r="B70"/>
  <c r="B69"/>
  <c r="B67"/>
  <c r="B66"/>
  <c r="B65"/>
  <c r="B64"/>
  <c r="B63"/>
  <c r="B62"/>
  <c r="B61"/>
  <c r="B58"/>
  <c r="B56"/>
  <c r="B55"/>
  <c r="B54" s="1"/>
  <c r="B47"/>
  <c r="B45"/>
  <c r="B43"/>
  <c r="B41"/>
  <c r="G68"/>
  <c r="D68"/>
  <c r="B68" s="1"/>
  <c r="E14"/>
  <c r="E11" s="1"/>
  <c r="B11" s="1"/>
  <c r="G46"/>
  <c r="G40" s="1"/>
  <c r="G10" s="1"/>
  <c r="G42"/>
  <c r="F68"/>
  <c r="F46"/>
  <c r="F42"/>
  <c r="F40" s="1"/>
  <c r="F10" s="1"/>
  <c r="G57"/>
  <c r="F57"/>
  <c r="D57"/>
  <c r="G54"/>
  <c r="F54"/>
  <c r="D54"/>
  <c r="D46"/>
  <c r="D42"/>
  <c r="D40" s="1"/>
  <c r="D10" s="1"/>
  <c r="E24"/>
  <c r="B24" s="1"/>
  <c r="G71"/>
  <c r="F71"/>
  <c r="D71"/>
  <c r="B57"/>
  <c r="C11" i="107"/>
  <c r="C10" s="1"/>
  <c r="D11"/>
  <c r="C12"/>
  <c r="D12"/>
  <c r="D10" s="1"/>
  <c r="C13"/>
  <c r="B13" s="1"/>
  <c r="D13"/>
  <c r="C14"/>
  <c r="D14"/>
  <c r="C15"/>
  <c r="D15"/>
  <c r="C16"/>
  <c r="D16"/>
  <c r="C17"/>
  <c r="B17" s="1"/>
  <c r="D17"/>
  <c r="C18"/>
  <c r="D18"/>
  <c r="C19"/>
  <c r="D19"/>
  <c r="C20"/>
  <c r="D20"/>
  <c r="C21"/>
  <c r="D21"/>
  <c r="C22"/>
  <c r="B22" s="1"/>
  <c r="D22"/>
  <c r="C23"/>
  <c r="D23"/>
  <c r="C24"/>
  <c r="D24"/>
  <c r="B24" s="1"/>
  <c r="C25"/>
  <c r="D25"/>
  <c r="C26"/>
  <c r="B26" s="1"/>
  <c r="D26"/>
  <c r="K11"/>
  <c r="H21"/>
  <c r="K21"/>
  <c r="E21"/>
  <c r="B21"/>
  <c r="K26"/>
  <c r="H26"/>
  <c r="E26"/>
  <c r="K25"/>
  <c r="H25"/>
  <c r="E25"/>
  <c r="B25"/>
  <c r="K24"/>
  <c r="H24"/>
  <c r="E24"/>
  <c r="K23"/>
  <c r="H23"/>
  <c r="E23"/>
  <c r="B23"/>
  <c r="K22"/>
  <c r="H22"/>
  <c r="E22"/>
  <c r="K20"/>
  <c r="H20"/>
  <c r="E20"/>
  <c r="B20"/>
  <c r="K19"/>
  <c r="H19"/>
  <c r="E19"/>
  <c r="B19"/>
  <c r="K18"/>
  <c r="H18"/>
  <c r="E18"/>
  <c r="B18"/>
  <c r="K17"/>
  <c r="H17"/>
  <c r="E17"/>
  <c r="K16"/>
  <c r="H16"/>
  <c r="E16"/>
  <c r="B16"/>
  <c r="K15"/>
  <c r="H15"/>
  <c r="E15"/>
  <c r="B15"/>
  <c r="K14"/>
  <c r="H14"/>
  <c r="E14"/>
  <c r="B14"/>
  <c r="K13"/>
  <c r="H13"/>
  <c r="E13"/>
  <c r="K12"/>
  <c r="H12"/>
  <c r="E12"/>
  <c r="B12"/>
  <c r="H11"/>
  <c r="E11"/>
  <c r="B11"/>
  <c r="M10"/>
  <c r="L10"/>
  <c r="K10" s="1"/>
  <c r="J10"/>
  <c r="I10"/>
  <c r="H10" s="1"/>
  <c r="G10"/>
  <c r="F10"/>
  <c r="E10" s="1"/>
  <c r="G19" i="76"/>
  <c r="F19"/>
  <c r="E19"/>
  <c r="D19"/>
  <c r="G11"/>
  <c r="G27"/>
  <c r="G41"/>
  <c r="G47"/>
  <c r="B47" s="1"/>
  <c r="G10"/>
  <c r="F11"/>
  <c r="F10" s="1"/>
  <c r="F27"/>
  <c r="F41"/>
  <c r="F47"/>
  <c r="E11"/>
  <c r="E27"/>
  <c r="E10" s="1"/>
  <c r="E41"/>
  <c r="B41" s="1"/>
  <c r="D11"/>
  <c r="D27"/>
  <c r="B27" s="1"/>
  <c r="D38"/>
  <c r="D41"/>
  <c r="D47"/>
  <c r="D10"/>
  <c r="B11"/>
  <c r="B10" s="1"/>
  <c r="B20"/>
  <c r="B21"/>
  <c r="B22"/>
  <c r="B23"/>
  <c r="B24"/>
  <c r="B25"/>
  <c r="B26"/>
  <c r="B19"/>
  <c r="B38"/>
  <c r="B28"/>
  <c r="B12"/>
  <c r="B13"/>
  <c r="B14"/>
  <c r="B15"/>
  <c r="B16"/>
  <c r="B17"/>
  <c r="B18"/>
  <c r="B29"/>
  <c r="B30"/>
  <c r="B31"/>
  <c r="B32"/>
  <c r="B33"/>
  <c r="B34"/>
  <c r="B35"/>
  <c r="B36"/>
  <c r="B37"/>
  <c r="B42"/>
  <c r="B43"/>
  <c r="B44"/>
  <c r="B45"/>
  <c r="B46"/>
  <c r="B49"/>
  <c r="B48"/>
  <c r="B40"/>
  <c r="B39"/>
  <c r="J18" i="110"/>
  <c r="J11" s="1"/>
  <c r="I18"/>
  <c r="I11"/>
  <c r="H19"/>
  <c r="H20"/>
  <c r="H23"/>
  <c r="H24"/>
  <c r="B24" s="1"/>
  <c r="H28"/>
  <c r="B28" s="1"/>
  <c r="D19"/>
  <c r="D20"/>
  <c r="D23"/>
  <c r="D24"/>
  <c r="D18"/>
  <c r="D11"/>
  <c r="C19"/>
  <c r="C18" s="1"/>
  <c r="C11" s="1"/>
  <c r="C20"/>
  <c r="C23"/>
  <c r="C24"/>
  <c r="C28"/>
  <c r="B19"/>
  <c r="B18" s="1"/>
  <c r="B11" s="1"/>
  <c r="B20"/>
  <c r="B23"/>
  <c r="GO14"/>
  <c r="O23" i="106"/>
  <c r="C23" s="1"/>
  <c r="N24"/>
  <c r="N25"/>
  <c r="N23"/>
  <c r="N27"/>
  <c r="N26" s="1"/>
  <c r="N30"/>
  <c r="O26"/>
  <c r="N36"/>
  <c r="M17"/>
  <c r="L17"/>
  <c r="K18"/>
  <c r="K17" s="1"/>
  <c r="G17"/>
  <c r="F17"/>
  <c r="E18"/>
  <c r="E17" s="1"/>
  <c r="E19"/>
  <c r="E30"/>
  <c r="E16"/>
  <c r="B16" s="1"/>
  <c r="E13"/>
  <c r="GO13" s="1"/>
  <c r="J26"/>
  <c r="H30"/>
  <c r="H27"/>
  <c r="H20"/>
  <c r="H19"/>
  <c r="J17"/>
  <c r="J11" s="1"/>
  <c r="I17"/>
  <c r="H17" s="1"/>
  <c r="O17"/>
  <c r="O11" s="1"/>
  <c r="P17"/>
  <c r="D21"/>
  <c r="C21"/>
  <c r="H21"/>
  <c r="B21" s="1"/>
  <c r="K14"/>
  <c r="G23"/>
  <c r="G11" s="1"/>
  <c r="G26"/>
  <c r="G37"/>
  <c r="H12"/>
  <c r="H11" s="1"/>
  <c r="H13"/>
  <c r="B13" s="1"/>
  <c r="H16"/>
  <c r="I23"/>
  <c r="H23" s="1"/>
  <c r="J23"/>
  <c r="I26"/>
  <c r="H31"/>
  <c r="H32"/>
  <c r="H33"/>
  <c r="B33" s="1"/>
  <c r="H34"/>
  <c r="H35"/>
  <c r="H36"/>
  <c r="B36" s="1"/>
  <c r="I37"/>
  <c r="J37"/>
  <c r="H37"/>
  <c r="I11"/>
  <c r="K12"/>
  <c r="K13"/>
  <c r="K16"/>
  <c r="M23"/>
  <c r="K23" s="1"/>
  <c r="L26"/>
  <c r="M26"/>
  <c r="M11" s="1"/>
  <c r="K26"/>
  <c r="K31"/>
  <c r="K32"/>
  <c r="K33"/>
  <c r="K34"/>
  <c r="K35"/>
  <c r="K36"/>
  <c r="L37"/>
  <c r="L11" s="1"/>
  <c r="M37"/>
  <c r="D37" s="1"/>
  <c r="H14"/>
  <c r="E27"/>
  <c r="B27" s="1"/>
  <c r="E24"/>
  <c r="F23"/>
  <c r="E23"/>
  <c r="P23"/>
  <c r="P11" s="1"/>
  <c r="F26"/>
  <c r="K38"/>
  <c r="K27"/>
  <c r="K24"/>
  <c r="D25"/>
  <c r="C25"/>
  <c r="H25"/>
  <c r="B25"/>
  <c r="D24"/>
  <c r="C24"/>
  <c r="H24"/>
  <c r="B24" s="1"/>
  <c r="D22"/>
  <c r="C22"/>
  <c r="H22"/>
  <c r="B22"/>
  <c r="D18"/>
  <c r="D15"/>
  <c r="C15"/>
  <c r="H15"/>
  <c r="B15" s="1"/>
  <c r="D14"/>
  <c r="C14"/>
  <c r="E14"/>
  <c r="B14" s="1"/>
  <c r="N14"/>
  <c r="N13"/>
  <c r="N38"/>
  <c r="P26"/>
  <c r="P37"/>
  <c r="O37"/>
  <c r="N16"/>
  <c r="E31"/>
  <c r="F37"/>
  <c r="F11"/>
  <c r="E12"/>
  <c r="E26"/>
  <c r="E32"/>
  <c r="B32" s="1"/>
  <c r="E34"/>
  <c r="B34" s="1"/>
  <c r="E35"/>
  <c r="E36"/>
  <c r="E37"/>
  <c r="E38"/>
  <c r="B38" s="1"/>
  <c r="D12"/>
  <c r="D13"/>
  <c r="D16"/>
  <c r="D31"/>
  <c r="D32"/>
  <c r="D33"/>
  <c r="D34"/>
  <c r="D35"/>
  <c r="D36"/>
  <c r="C12"/>
  <c r="C13"/>
  <c r="C16"/>
  <c r="C26"/>
  <c r="C31"/>
  <c r="C32"/>
  <c r="C33"/>
  <c r="C34"/>
  <c r="C35"/>
  <c r="C36"/>
  <c r="C37"/>
  <c r="D38"/>
  <c r="C38"/>
  <c r="H38"/>
  <c r="D27"/>
  <c r="C27"/>
  <c r="H18"/>
  <c r="N37"/>
  <c r="H39"/>
  <c r="B39" s="1"/>
  <c r="D39"/>
  <c r="C39"/>
  <c r="N35"/>
  <c r="B35"/>
  <c r="N34"/>
  <c r="N33"/>
  <c r="N32"/>
  <c r="N31"/>
  <c r="B31"/>
  <c r="D30"/>
  <c r="C30"/>
  <c r="B30"/>
  <c r="N12"/>
  <c r="N17"/>
  <c r="N18"/>
  <c r="C18"/>
  <c r="H26"/>
  <c r="D26"/>
  <c r="D14" i="109"/>
  <c r="C14"/>
  <c r="H14"/>
  <c r="B14" s="1"/>
  <c r="I12"/>
  <c r="H15"/>
  <c r="J12"/>
  <c r="L12"/>
  <c r="M12"/>
  <c r="N17"/>
  <c r="B17" s="1"/>
  <c r="K17"/>
  <c r="H17"/>
  <c r="E17"/>
  <c r="D17"/>
  <c r="C17"/>
  <c r="N16"/>
  <c r="K16"/>
  <c r="H16"/>
  <c r="E16"/>
  <c r="D16"/>
  <c r="C16"/>
  <c r="B16"/>
  <c r="N15"/>
  <c r="N12" s="1"/>
  <c r="K15"/>
  <c r="K12" s="1"/>
  <c r="E15"/>
  <c r="B15" s="1"/>
  <c r="D15"/>
  <c r="C15"/>
  <c r="H13"/>
  <c r="B13" s="1"/>
  <c r="D13"/>
  <c r="D12" s="1"/>
  <c r="C13"/>
  <c r="C12" s="1"/>
  <c r="P12"/>
  <c r="O12"/>
  <c r="H12"/>
  <c r="G12"/>
  <c r="F12"/>
  <c r="C71" i="34"/>
  <c r="C41"/>
  <c r="C44"/>
  <c r="C47"/>
  <c r="C53"/>
  <c r="C62"/>
  <c r="C65"/>
  <c r="C74"/>
  <c r="C83"/>
  <c r="B14"/>
  <c r="B13" s="1"/>
  <c r="B18"/>
  <c r="B31"/>
  <c r="E31" s="1"/>
  <c r="E73"/>
  <c r="E72"/>
  <c r="E34"/>
  <c r="E32"/>
  <c r="E30"/>
  <c r="E26"/>
  <c r="E25"/>
  <c r="E20"/>
  <c r="E19"/>
  <c r="B41"/>
  <c r="B44"/>
  <c r="B40" s="1"/>
  <c r="B47"/>
  <c r="B53"/>
  <c r="B62"/>
  <c r="B65"/>
  <c r="B71"/>
  <c r="B74"/>
  <c r="B83"/>
  <c r="C31"/>
  <c r="G31" s="1"/>
  <c r="C18"/>
  <c r="G18" s="1"/>
  <c r="C14"/>
  <c r="C13" s="1"/>
  <c r="E28"/>
  <c r="E56"/>
  <c r="E55"/>
  <c r="E84"/>
  <c r="E83"/>
  <c r="E71"/>
  <c r="E67"/>
  <c r="E63"/>
  <c r="E62"/>
  <c r="E46"/>
  <c r="E45"/>
  <c r="E43"/>
  <c r="E42"/>
  <c r="E39"/>
  <c r="E36"/>
  <c r="E23"/>
  <c r="E85"/>
  <c r="E82"/>
  <c r="E81"/>
  <c r="E80"/>
  <c r="E79"/>
  <c r="E75"/>
  <c r="E74"/>
  <c r="E66"/>
  <c r="E65"/>
  <c r="E64"/>
  <c r="E54"/>
  <c r="E53"/>
  <c r="E52"/>
  <c r="E51"/>
  <c r="E50"/>
  <c r="E49"/>
  <c r="E48"/>
  <c r="E38"/>
  <c r="E37"/>
  <c r="E35"/>
  <c r="E33"/>
  <c r="E29"/>
  <c r="E18"/>
  <c r="D12" i="108"/>
  <c r="D27"/>
  <c r="D26"/>
  <c r="D25"/>
  <c r="D24"/>
  <c r="D23"/>
  <c r="D22"/>
  <c r="D21"/>
  <c r="D20"/>
  <c r="C11"/>
  <c r="G17" s="1"/>
  <c r="D19"/>
  <c r="D18"/>
  <c r="D17"/>
  <c r="D16"/>
  <c r="D15"/>
  <c r="D14"/>
  <c r="D13"/>
  <c r="B11"/>
  <c r="F12" s="1"/>
  <c r="E12"/>
  <c r="E13"/>
  <c r="F13"/>
  <c r="E14"/>
  <c r="E15"/>
  <c r="F15"/>
  <c r="G15"/>
  <c r="E16"/>
  <c r="F16"/>
  <c r="E17"/>
  <c r="E18"/>
  <c r="F18"/>
  <c r="E19"/>
  <c r="F19"/>
  <c r="E20"/>
  <c r="E21"/>
  <c r="F21"/>
  <c r="E22"/>
  <c r="E23"/>
  <c r="F23"/>
  <c r="G23"/>
  <c r="E24"/>
  <c r="F24"/>
  <c r="E25"/>
  <c r="E26"/>
  <c r="F26"/>
  <c r="E27"/>
  <c r="F27"/>
  <c r="K16" i="85"/>
  <c r="J18"/>
  <c r="J16"/>
  <c r="J11" s="1"/>
  <c r="H16"/>
  <c r="H11" s="1"/>
  <c r="G16"/>
  <c r="G11" s="1"/>
  <c r="F17"/>
  <c r="F16" s="1"/>
  <c r="F11" s="1"/>
  <c r="F18"/>
  <c r="I18" s="1"/>
  <c r="D17"/>
  <c r="D18"/>
  <c r="D16"/>
  <c r="C17"/>
  <c r="B17" s="1"/>
  <c r="C18"/>
  <c r="B18" s="1"/>
  <c r="E18" s="1"/>
  <c r="C24"/>
  <c r="B24" s="1"/>
  <c r="N24"/>
  <c r="N16" s="1"/>
  <c r="N11" s="1"/>
  <c r="I17"/>
  <c r="O16"/>
  <c r="O11" s="1"/>
  <c r="N18"/>
  <c r="D11"/>
  <c r="K11"/>
  <c r="D15" i="84"/>
  <c r="B15"/>
  <c r="D16"/>
  <c r="D14" s="1"/>
  <c r="D9" s="1"/>
  <c r="E16"/>
  <c r="E14" s="1"/>
  <c r="E9" s="1"/>
  <c r="F16"/>
  <c r="F22"/>
  <c r="B22" s="1"/>
  <c r="U14"/>
  <c r="U9"/>
  <c r="U8" s="1"/>
  <c r="O16"/>
  <c r="O14"/>
  <c r="O9" s="1"/>
  <c r="N14"/>
  <c r="N9" s="1"/>
  <c r="N8" s="1"/>
  <c r="M14"/>
  <c r="L14"/>
  <c r="K15"/>
  <c r="K16"/>
  <c r="K14" s="1"/>
  <c r="K9" s="1"/>
  <c r="K22"/>
  <c r="H14"/>
  <c r="H9" s="1"/>
  <c r="G15"/>
  <c r="G14" s="1"/>
  <c r="G9" s="1"/>
  <c r="S16"/>
  <c r="S14"/>
  <c r="S9" s="1"/>
  <c r="J8"/>
  <c r="W70"/>
  <c r="N53"/>
  <c r="M53"/>
  <c r="F59"/>
  <c r="E59"/>
  <c r="B59" s="1"/>
  <c r="AP56"/>
  <c r="AP36" s="1"/>
  <c r="AP8" s="1"/>
  <c r="AM56"/>
  <c r="N56"/>
  <c r="M56"/>
  <c r="W72"/>
  <c r="W57"/>
  <c r="AB71"/>
  <c r="AA72"/>
  <c r="AA71"/>
  <c r="Z71"/>
  <c r="X71"/>
  <c r="W71"/>
  <c r="V71"/>
  <c r="T71"/>
  <c r="S72"/>
  <c r="S71"/>
  <c r="R71"/>
  <c r="R36" s="1"/>
  <c r="R8" s="1"/>
  <c r="P71"/>
  <c r="P36" s="1"/>
  <c r="P8" s="1"/>
  <c r="O72"/>
  <c r="O71"/>
  <c r="N71"/>
  <c r="K72"/>
  <c r="K71"/>
  <c r="L71"/>
  <c r="D71" s="1"/>
  <c r="K69"/>
  <c r="R14"/>
  <c r="R9"/>
  <c r="F14"/>
  <c r="F9"/>
  <c r="AM60"/>
  <c r="AM41"/>
  <c r="K48"/>
  <c r="W41"/>
  <c r="F41"/>
  <c r="E41"/>
  <c r="D41"/>
  <c r="G41"/>
  <c r="K41"/>
  <c r="O41"/>
  <c r="S41"/>
  <c r="B41"/>
  <c r="H56"/>
  <c r="D56" s="1"/>
  <c r="G37"/>
  <c r="G36" s="1"/>
  <c r="G56"/>
  <c r="G61"/>
  <c r="G69"/>
  <c r="F39"/>
  <c r="F38" s="1"/>
  <c r="F40"/>
  <c r="V47"/>
  <c r="V36" s="1"/>
  <c r="Z47"/>
  <c r="V53"/>
  <c r="AP53"/>
  <c r="F53"/>
  <c r="V56"/>
  <c r="F56" s="1"/>
  <c r="Z56"/>
  <c r="F60"/>
  <c r="F61"/>
  <c r="F67"/>
  <c r="F68"/>
  <c r="F70"/>
  <c r="AL71"/>
  <c r="AL36" s="1"/>
  <c r="AL8" s="1"/>
  <c r="E37"/>
  <c r="U47"/>
  <c r="E47" s="1"/>
  <c r="U53"/>
  <c r="E53"/>
  <c r="U56"/>
  <c r="E56" s="1"/>
  <c r="E60"/>
  <c r="E67"/>
  <c r="E68"/>
  <c r="E70"/>
  <c r="D37"/>
  <c r="D39"/>
  <c r="D38" s="1"/>
  <c r="D40"/>
  <c r="B40" s="1"/>
  <c r="L47"/>
  <c r="D47" s="1"/>
  <c r="T47"/>
  <c r="X47"/>
  <c r="T53"/>
  <c r="D53" s="1"/>
  <c r="B53" s="1"/>
  <c r="X53"/>
  <c r="X36" s="1"/>
  <c r="X8" s="1"/>
  <c r="L56"/>
  <c r="L36" s="1"/>
  <c r="T56"/>
  <c r="X56"/>
  <c r="D60"/>
  <c r="D61"/>
  <c r="B61" s="1"/>
  <c r="D67"/>
  <c r="B67" s="1"/>
  <c r="D68"/>
  <c r="B68" s="1"/>
  <c r="D69"/>
  <c r="B69" s="1"/>
  <c r="D70"/>
  <c r="B70" s="1"/>
  <c r="K37"/>
  <c r="S37"/>
  <c r="S36" s="1"/>
  <c r="W37"/>
  <c r="W36" s="1"/>
  <c r="W8" s="1"/>
  <c r="B60"/>
  <c r="N38"/>
  <c r="N36" s="1"/>
  <c r="M36"/>
  <c r="AO36"/>
  <c r="AN36"/>
  <c r="AM53"/>
  <c r="AM52" s="1"/>
  <c r="AM61"/>
  <c r="AM70"/>
  <c r="AJ38"/>
  <c r="AJ36" s="1"/>
  <c r="AJ8" s="1"/>
  <c r="AI39"/>
  <c r="AI40"/>
  <c r="AI38" s="1"/>
  <c r="AI36" s="1"/>
  <c r="AI8" s="1"/>
  <c r="AI61"/>
  <c r="AI69"/>
  <c r="AI73"/>
  <c r="AI71" s="1"/>
  <c r="AB36"/>
  <c r="AA36"/>
  <c r="AA8" s="1"/>
  <c r="Z36"/>
  <c r="Z8" s="1"/>
  <c r="Y36"/>
  <c r="Y8" s="1"/>
  <c r="W52"/>
  <c r="W47" s="1"/>
  <c r="W54"/>
  <c r="W53"/>
  <c r="W56"/>
  <c r="W60"/>
  <c r="W67"/>
  <c r="W68"/>
  <c r="W69"/>
  <c r="V38"/>
  <c r="U36"/>
  <c r="T38"/>
  <c r="T36" s="1"/>
  <c r="S39"/>
  <c r="S38" s="1"/>
  <c r="S40"/>
  <c r="S48"/>
  <c r="S52"/>
  <c r="S47"/>
  <c r="S54"/>
  <c r="S53" s="1"/>
  <c r="S55"/>
  <c r="S57"/>
  <c r="S56" s="1"/>
  <c r="S59"/>
  <c r="S60"/>
  <c r="S61"/>
  <c r="S67"/>
  <c r="S69"/>
  <c r="Q36"/>
  <c r="O68"/>
  <c r="O69"/>
  <c r="O36" s="1"/>
  <c r="O70"/>
  <c r="K39"/>
  <c r="K38" s="1"/>
  <c r="K52"/>
  <c r="K47" s="1"/>
  <c r="K55"/>
  <c r="K53"/>
  <c r="K57"/>
  <c r="K56" s="1"/>
  <c r="K59"/>
  <c r="K61"/>
  <c r="K67"/>
  <c r="K68"/>
  <c r="K70"/>
  <c r="F73"/>
  <c r="B73" s="1"/>
  <c r="F52"/>
  <c r="D52"/>
  <c r="B52" s="1"/>
  <c r="F48"/>
  <c r="E48"/>
  <c r="D48"/>
  <c r="B48" s="1"/>
  <c r="F57"/>
  <c r="E57"/>
  <c r="D57"/>
  <c r="B57" s="1"/>
  <c r="F55"/>
  <c r="E55"/>
  <c r="B55" s="1"/>
  <c r="E54"/>
  <c r="F54"/>
  <c r="F72"/>
  <c r="B72" s="1"/>
  <c r="D72"/>
  <c r="D54"/>
  <c r="B54" s="1"/>
  <c r="AO8"/>
  <c r="AN8"/>
  <c r="AB8"/>
  <c r="Q8"/>
  <c r="L9"/>
  <c r="L8" s="1"/>
  <c r="M9"/>
  <c r="M8" s="1"/>
  <c r="C9" i="94"/>
  <c r="B9" s="1"/>
  <c r="D9"/>
  <c r="C14"/>
  <c r="B14" s="1"/>
  <c r="D14"/>
  <c r="D24"/>
  <c r="C24"/>
  <c r="B24" s="1"/>
  <c r="D23"/>
  <c r="C23"/>
  <c r="B23" s="1"/>
  <c r="D22"/>
  <c r="C22"/>
  <c r="B22"/>
  <c r="D21"/>
  <c r="C21"/>
  <c r="B21" s="1"/>
  <c r="D20"/>
  <c r="C20"/>
  <c r="B20" s="1"/>
  <c r="D19"/>
  <c r="C19"/>
  <c r="B19" s="1"/>
  <c r="D18"/>
  <c r="C18"/>
  <c r="B18" s="1"/>
  <c r="D17"/>
  <c r="C17"/>
  <c r="B17" s="1"/>
  <c r="D16"/>
  <c r="C16"/>
  <c r="B16" s="1"/>
  <c r="D15"/>
  <c r="C15"/>
  <c r="B15" s="1"/>
  <c r="D13"/>
  <c r="C13"/>
  <c r="B13"/>
  <c r="D12"/>
  <c r="C12"/>
  <c r="B12" s="1"/>
  <c r="D11"/>
  <c r="C11"/>
  <c r="B11" s="1"/>
  <c r="D10"/>
  <c r="C10"/>
  <c r="B10" s="1"/>
  <c r="R8"/>
  <c r="Q8"/>
  <c r="P8"/>
  <c r="O8"/>
  <c r="N8"/>
  <c r="M8"/>
  <c r="L8"/>
  <c r="K8"/>
  <c r="J8"/>
  <c r="I8"/>
  <c r="H8"/>
  <c r="G8"/>
  <c r="F8"/>
  <c r="E8"/>
  <c r="D8"/>
  <c r="H22" i="59" l="1"/>
  <c r="D22"/>
  <c r="F22"/>
  <c r="J22"/>
  <c r="B8" i="94"/>
  <c r="K36" i="84"/>
  <c r="Q50" i="71"/>
  <c r="B64"/>
  <c r="H9" i="83"/>
  <c r="C31" i="71"/>
  <c r="B33"/>
  <c r="B31" s="1"/>
  <c r="E32"/>
  <c r="B56" i="84"/>
  <c r="S8"/>
  <c r="E9" i="83"/>
  <c r="E33" i="71"/>
  <c r="B9" i="105"/>
  <c r="E32" i="73"/>
  <c r="E8" i="103"/>
  <c r="E58" i="71"/>
  <c r="E61"/>
  <c r="B53"/>
  <c r="E53" s="1"/>
  <c r="E17" i="85"/>
  <c r="B16"/>
  <c r="B11" s="1"/>
  <c r="G39" i="34"/>
  <c r="G28"/>
  <c r="E13"/>
  <c r="G29"/>
  <c r="G33"/>
  <c r="D13"/>
  <c r="G37"/>
  <c r="G35"/>
  <c r="F13"/>
  <c r="G36"/>
  <c r="G13"/>
  <c r="G38"/>
  <c r="G23"/>
  <c r="B16" i="83"/>
  <c r="E36" i="84"/>
  <c r="B12" i="109"/>
  <c r="N11" i="106"/>
  <c r="E11"/>
  <c r="B43" i="73"/>
  <c r="B32" s="1"/>
  <c r="E10" i="103"/>
  <c r="E17"/>
  <c r="I53" i="71"/>
  <c r="F31"/>
  <c r="C11" i="70"/>
  <c r="E11" s="1"/>
  <c r="F11" i="101"/>
  <c r="F72" i="34"/>
  <c r="F28"/>
  <c r="F25"/>
  <c r="F35"/>
  <c r="F32"/>
  <c r="F18"/>
  <c r="F73"/>
  <c r="F19"/>
  <c r="F29"/>
  <c r="F20"/>
  <c r="F33"/>
  <c r="F38"/>
  <c r="F26"/>
  <c r="F36"/>
  <c r="F30"/>
  <c r="B12"/>
  <c r="F37"/>
  <c r="F31"/>
  <c r="F34"/>
  <c r="F39"/>
  <c r="F23"/>
  <c r="F65"/>
  <c r="B17" i="106"/>
  <c r="B10" i="107"/>
  <c r="E11" i="85"/>
  <c r="D36" i="84"/>
  <c r="D8" s="1"/>
  <c r="I11" i="85"/>
  <c r="F41" i="34"/>
  <c r="B26" i="106"/>
  <c r="B10" i="75"/>
  <c r="E52" i="71"/>
  <c r="E65"/>
  <c r="B43" i="83"/>
  <c r="F80" i="34"/>
  <c r="F64"/>
  <c r="F49"/>
  <c r="F67"/>
  <c r="F81"/>
  <c r="F50"/>
  <c r="F82"/>
  <c r="F66"/>
  <c r="F51"/>
  <c r="F43"/>
  <c r="F83"/>
  <c r="F52"/>
  <c r="F42"/>
  <c r="F84"/>
  <c r="F71"/>
  <c r="F53"/>
  <c r="F45"/>
  <c r="F75"/>
  <c r="F55"/>
  <c r="F85"/>
  <c r="F74"/>
  <c r="F54"/>
  <c r="F46"/>
  <c r="F47"/>
  <c r="F56"/>
  <c r="F62"/>
  <c r="F79"/>
  <c r="F63"/>
  <c r="F48"/>
  <c r="E8" i="84"/>
  <c r="B23" i="106"/>
  <c r="K8" i="84"/>
  <c r="E16" i="85"/>
  <c r="G8" i="84"/>
  <c r="O8"/>
  <c r="F44" i="34"/>
  <c r="B50" i="71"/>
  <c r="E50" s="1"/>
  <c r="E49"/>
  <c r="N9" i="83"/>
  <c r="L42" i="68"/>
  <c r="J42"/>
  <c r="P54"/>
  <c r="L54"/>
  <c r="D54"/>
  <c r="H54"/>
  <c r="F54"/>
  <c r="F18" i="59"/>
  <c r="D18"/>
  <c r="D27"/>
  <c r="F27"/>
  <c r="G20" i="108"/>
  <c r="G12"/>
  <c r="C40" i="34"/>
  <c r="G62" s="1"/>
  <c r="B12" i="106"/>
  <c r="C9" i="105"/>
  <c r="N53" i="71"/>
  <c r="Q53" s="1"/>
  <c r="B11" i="101"/>
  <c r="P17"/>
  <c r="B44" i="68"/>
  <c r="H44" s="1"/>
  <c r="L11" i="9"/>
  <c r="F11" i="68"/>
  <c r="E10"/>
  <c r="F19"/>
  <c r="P19"/>
  <c r="J46" i="59"/>
  <c r="F46"/>
  <c r="D46"/>
  <c r="E11" i="53"/>
  <c r="D36"/>
  <c r="F36"/>
  <c r="J36"/>
  <c r="D23" i="106"/>
  <c r="F53" i="68"/>
  <c r="H18" i="100"/>
  <c r="D18"/>
  <c r="J57" i="53"/>
  <c r="F57"/>
  <c r="F45"/>
  <c r="J45"/>
  <c r="K45"/>
  <c r="L45" s="1"/>
  <c r="B37" i="84"/>
  <c r="F71"/>
  <c r="B71" s="1"/>
  <c r="H36"/>
  <c r="H8" s="1"/>
  <c r="G26" i="108"/>
  <c r="G18"/>
  <c r="D11"/>
  <c r="E44" i="34"/>
  <c r="G44"/>
  <c r="B18" i="106"/>
  <c r="K37"/>
  <c r="B37" s="1"/>
  <c r="H18" i="110"/>
  <c r="H11" s="1"/>
  <c r="B42" i="75"/>
  <c r="B40" s="1"/>
  <c r="N32" i="73"/>
  <c r="D67"/>
  <c r="B67" s="1"/>
  <c r="I34" i="71"/>
  <c r="E51"/>
  <c r="E64" i="70"/>
  <c r="L17" i="101"/>
  <c r="N18"/>
  <c r="N25"/>
  <c r="J26"/>
  <c r="B35" i="83"/>
  <c r="B34" s="1"/>
  <c r="J19" i="68"/>
  <c r="J54"/>
  <c r="K10"/>
  <c r="B53"/>
  <c r="N42"/>
  <c r="P47"/>
  <c r="P51"/>
  <c r="D11" i="100"/>
  <c r="F22"/>
  <c r="H24"/>
  <c r="J17" i="59"/>
  <c r="F26"/>
  <c r="C11" i="65"/>
  <c r="D11" s="1"/>
  <c r="I12" i="53"/>
  <c r="B15" i="29"/>
  <c r="B11" i="13"/>
  <c r="B24" i="9"/>
  <c r="H23" i="100"/>
  <c r="F23"/>
  <c r="D49" i="62"/>
  <c r="D40"/>
  <c r="D62"/>
  <c r="D54"/>
  <c r="G10"/>
  <c r="D50"/>
  <c r="D41"/>
  <c r="D63"/>
  <c r="D55"/>
  <c r="F10"/>
  <c r="D51"/>
  <c r="D42"/>
  <c r="D64"/>
  <c r="D56"/>
  <c r="D52"/>
  <c r="D43"/>
  <c r="D65"/>
  <c r="D57"/>
  <c r="D38"/>
  <c r="D44"/>
  <c r="D66"/>
  <c r="D58"/>
  <c r="D10"/>
  <c r="D45"/>
  <c r="D67"/>
  <c r="D59"/>
  <c r="E10"/>
  <c r="D46"/>
  <c r="D68"/>
  <c r="D60"/>
  <c r="D48"/>
  <c r="D39"/>
  <c r="D61"/>
  <c r="AM36" i="84"/>
  <c r="AM8" s="1"/>
  <c r="B39"/>
  <c r="B38" s="1"/>
  <c r="I16" i="85"/>
  <c r="G21" i="108"/>
  <c r="G13"/>
  <c r="E11"/>
  <c r="D44" i="34"/>
  <c r="D41"/>
  <c r="E12" i="109"/>
  <c r="C17" i="106"/>
  <c r="C11" s="1"/>
  <c r="B14" i="75"/>
  <c r="K32" i="73"/>
  <c r="B20" i="103"/>
  <c r="E20" s="1"/>
  <c r="D64" i="71"/>
  <c r="E64" s="1"/>
  <c r="H64" s="1"/>
  <c r="H31" s="1"/>
  <c r="I31" s="1"/>
  <c r="J17" i="101"/>
  <c r="L18"/>
  <c r="L25"/>
  <c r="H26"/>
  <c r="H19" i="68"/>
  <c r="B17"/>
  <c r="D47"/>
  <c r="L14"/>
  <c r="O10"/>
  <c r="P31"/>
  <c r="F42"/>
  <c r="J47"/>
  <c r="F11" i="100"/>
  <c r="D22"/>
  <c r="J18"/>
  <c r="F17" i="59"/>
  <c r="D26"/>
  <c r="B16"/>
  <c r="F52"/>
  <c r="J52" s="1"/>
  <c r="H36" i="53"/>
  <c r="B21" i="29"/>
  <c r="B11" i="14"/>
  <c r="B13" i="88"/>
  <c r="J16" i="68"/>
  <c r="D16"/>
  <c r="D39" i="53"/>
  <c r="H39"/>
  <c r="F39"/>
  <c r="J39"/>
  <c r="N31" i="71"/>
  <c r="Q31" s="1"/>
  <c r="J33"/>
  <c r="J31" s="1"/>
  <c r="M31" s="1"/>
  <c r="D16" i="101"/>
  <c r="H17"/>
  <c r="J18"/>
  <c r="F24"/>
  <c r="J25"/>
  <c r="F26"/>
  <c r="D14" i="68"/>
  <c r="D19"/>
  <c r="M10"/>
  <c r="C10"/>
  <c r="G10"/>
  <c r="N49"/>
  <c r="N20"/>
  <c r="D25"/>
  <c r="B41"/>
  <c r="H42"/>
  <c r="P49"/>
  <c r="F18" i="100"/>
  <c r="J24"/>
  <c r="D53" i="62"/>
  <c r="B10" i="32"/>
  <c r="B27"/>
  <c r="K36" i="53"/>
  <c r="L36" s="1"/>
  <c r="H45"/>
  <c r="D24" i="51"/>
  <c r="C13" i="50"/>
  <c r="F11" i="9"/>
  <c r="B18"/>
  <c r="I11"/>
  <c r="O11"/>
  <c r="B16" i="35"/>
  <c r="F39" i="68"/>
  <c r="P39"/>
  <c r="C8" i="94"/>
  <c r="E41" i="34"/>
  <c r="G27" i="108"/>
  <c r="F22"/>
  <c r="G19"/>
  <c r="F14"/>
  <c r="G11"/>
  <c r="G41" i="34"/>
  <c r="D17" i="106"/>
  <c r="D11" s="1"/>
  <c r="O67" i="73"/>
  <c r="O32" s="1"/>
  <c r="W53"/>
  <c r="W32" s="1"/>
  <c r="Q9" i="103"/>
  <c r="M59" i="71"/>
  <c r="L14" i="101"/>
  <c r="P15"/>
  <c r="D17"/>
  <c r="H18"/>
  <c r="H22"/>
  <c r="D24"/>
  <c r="H25"/>
  <c r="N11" i="68"/>
  <c r="L22"/>
  <c r="N51"/>
  <c r="P11"/>
  <c r="H17"/>
  <c r="J20"/>
  <c r="B23"/>
  <c r="D42"/>
  <c r="H13" i="100"/>
  <c r="F16"/>
  <c r="F21"/>
  <c r="F24"/>
  <c r="H21"/>
  <c r="C9" i="59"/>
  <c r="H11" i="65"/>
  <c r="D11" i="60"/>
  <c r="D38" i="55"/>
  <c r="D11" i="28"/>
  <c r="B36" i="9"/>
  <c r="F11" i="35"/>
  <c r="N30" i="68"/>
  <c r="J30"/>
  <c r="N13"/>
  <c r="J13"/>
  <c r="L13"/>
  <c r="N27"/>
  <c r="D27"/>
  <c r="H27"/>
  <c r="F38"/>
  <c r="L38"/>
  <c r="L50"/>
  <c r="F50"/>
  <c r="P55"/>
  <c r="N55"/>
  <c r="F55"/>
  <c r="F29" i="59"/>
  <c r="D29"/>
  <c r="D12" i="96"/>
  <c r="F12"/>
  <c r="H12"/>
  <c r="B31" i="35"/>
  <c r="B29" s="1"/>
  <c r="D29"/>
  <c r="D24" i="31"/>
  <c r="D31"/>
  <c r="D20"/>
  <c r="D25"/>
  <c r="D16"/>
  <c r="D12"/>
  <c r="D26"/>
  <c r="D21"/>
  <c r="D13"/>
  <c r="D28"/>
  <c r="D18"/>
  <c r="D10"/>
  <c r="D22"/>
  <c r="D17"/>
  <c r="D27"/>
  <c r="D11"/>
  <c r="D23"/>
  <c r="D19"/>
  <c r="D14"/>
  <c r="C16" i="85"/>
  <c r="C11" s="1"/>
  <c r="G16" i="108"/>
  <c r="F11"/>
  <c r="F25"/>
  <c r="G22"/>
  <c r="F17"/>
  <c r="G14"/>
  <c r="E47" i="34"/>
  <c r="I42" i="71"/>
  <c r="H13" i="101"/>
  <c r="J14"/>
  <c r="N15"/>
  <c r="P16"/>
  <c r="F18"/>
  <c r="F22"/>
  <c r="P23"/>
  <c r="F25"/>
  <c r="J22"/>
  <c r="C43" i="83"/>
  <c r="C22"/>
  <c r="B22" s="1"/>
  <c r="B9" s="1"/>
  <c r="K40"/>
  <c r="K9" s="1"/>
  <c r="L11" i="68"/>
  <c r="F22"/>
  <c r="N31"/>
  <c r="H39"/>
  <c r="H49"/>
  <c r="L51"/>
  <c r="P22"/>
  <c r="H23"/>
  <c r="H20"/>
  <c r="J25"/>
  <c r="H31"/>
  <c r="J43"/>
  <c r="F12" i="100"/>
  <c r="F13"/>
  <c r="D16"/>
  <c r="D16" i="59"/>
  <c r="F37"/>
  <c r="H37"/>
  <c r="B34"/>
  <c r="J34" s="1"/>
  <c r="E9"/>
  <c r="H34"/>
  <c r="J27"/>
  <c r="J47"/>
  <c r="B43"/>
  <c r="J43" s="1"/>
  <c r="D36" i="65"/>
  <c r="I11"/>
  <c r="D10" i="63"/>
  <c r="B14" i="32"/>
  <c r="E9"/>
  <c r="D10" i="58"/>
  <c r="K39" i="53"/>
  <c r="L39" s="1"/>
  <c r="C11" i="51"/>
  <c r="B13" i="50"/>
  <c r="D13" s="1"/>
  <c r="B32" i="29"/>
  <c r="B15" i="9"/>
  <c r="D11" i="35"/>
  <c r="B32" i="68"/>
  <c r="N34"/>
  <c r="F34"/>
  <c r="J19" i="59"/>
  <c r="D19"/>
  <c r="F28"/>
  <c r="D28"/>
  <c r="J38"/>
  <c r="D38"/>
  <c r="D48"/>
  <c r="F48"/>
  <c r="E63" i="62"/>
  <c r="E55"/>
  <c r="E44"/>
  <c r="E65"/>
  <c r="E56"/>
  <c r="E45"/>
  <c r="E66"/>
  <c r="E57"/>
  <c r="E46"/>
  <c r="E67"/>
  <c r="E58"/>
  <c r="E48"/>
  <c r="E39"/>
  <c r="E53"/>
  <c r="E59"/>
  <c r="E49"/>
  <c r="E40"/>
  <c r="E38"/>
  <c r="E60"/>
  <c r="E51"/>
  <c r="E41"/>
  <c r="E61"/>
  <c r="E52"/>
  <c r="E42"/>
  <c r="E62"/>
  <c r="E54"/>
  <c r="E43"/>
  <c r="K57" i="53"/>
  <c r="L57" s="1"/>
  <c r="L58"/>
  <c r="B16" i="84"/>
  <c r="B14" s="1"/>
  <c r="B9" s="1"/>
  <c r="G24" i="108"/>
  <c r="F47" i="84"/>
  <c r="B47" s="1"/>
  <c r="G25" i="108"/>
  <c r="F20"/>
  <c r="D47" i="34"/>
  <c r="Q42" i="71"/>
  <c r="D22" i="101"/>
  <c r="B41" i="83"/>
  <c r="B40" s="1"/>
  <c r="H11" i="68"/>
  <c r="N16"/>
  <c r="D22"/>
  <c r="D39"/>
  <c r="H51"/>
  <c r="F49"/>
  <c r="J35"/>
  <c r="N54"/>
  <c r="F20"/>
  <c r="H25"/>
  <c r="F30"/>
  <c r="P27"/>
  <c r="P38"/>
  <c r="P43"/>
  <c r="D13" i="100"/>
  <c r="H15"/>
  <c r="J23"/>
  <c r="D37" i="59"/>
  <c r="D52"/>
  <c r="D31"/>
  <c r="F10" i="63"/>
  <c r="B37" i="60"/>
  <c r="B11" s="1"/>
  <c r="B11" i="58"/>
  <c r="B10" s="1"/>
  <c r="E11" i="95"/>
  <c r="G11" i="51"/>
  <c r="R11" i="9"/>
  <c r="F23" i="59"/>
  <c r="B13"/>
  <c r="B40"/>
  <c r="B12" i="98"/>
  <c r="I10" i="63"/>
  <c r="J10" s="1"/>
  <c r="F38" i="62"/>
  <c r="F48"/>
  <c r="F57"/>
  <c r="F65"/>
  <c r="G39" i="61"/>
  <c r="G45"/>
  <c r="G80"/>
  <c r="G90"/>
  <c r="F63"/>
  <c r="F14" i="96"/>
  <c r="H17"/>
  <c r="D19"/>
  <c r="H22"/>
  <c r="D24"/>
  <c r="F27"/>
  <c r="J28" i="53"/>
  <c r="D43"/>
  <c r="J46"/>
  <c r="J64"/>
  <c r="D44"/>
  <c r="H64"/>
  <c r="D77"/>
  <c r="D21"/>
  <c r="J53"/>
  <c r="J16"/>
  <c r="F49"/>
  <c r="G15" i="51"/>
  <c r="D48"/>
  <c r="N15"/>
  <c r="R11"/>
  <c r="T11" s="1"/>
  <c r="D14" i="50"/>
  <c r="D12" i="29"/>
  <c r="D8" s="1"/>
  <c r="B39"/>
  <c r="B38" s="1"/>
  <c r="B24" i="28"/>
  <c r="B23" s="1"/>
  <c r="D42" i="9"/>
  <c r="B42" s="1"/>
  <c r="D48" i="31"/>
  <c r="D87"/>
  <c r="D91"/>
  <c r="D95"/>
  <c r="D99"/>
  <c r="D103"/>
  <c r="D12" i="9"/>
  <c r="C16" i="35"/>
  <c r="C11" s="1"/>
  <c r="D14" i="63"/>
  <c r="F55" i="62"/>
  <c r="F63"/>
  <c r="D17" i="96"/>
  <c r="F25"/>
  <c r="D55" i="53"/>
  <c r="K76"/>
  <c r="L76" s="1"/>
  <c r="K77"/>
  <c r="L77" s="1"/>
  <c r="K51"/>
  <c r="L51" s="1"/>
  <c r="B36" i="51"/>
  <c r="D36" s="1"/>
  <c r="D21" i="29"/>
  <c r="C12" i="28"/>
  <c r="C11" s="1"/>
  <c r="G10" i="63"/>
  <c r="H10" s="1"/>
  <c r="F54" i="62"/>
  <c r="F62"/>
  <c r="H38" i="61"/>
  <c r="G81"/>
  <c r="G83"/>
  <c r="G85"/>
  <c r="G87"/>
  <c r="G89"/>
  <c r="G61"/>
  <c r="B10"/>
  <c r="F51" s="1"/>
  <c r="D14" i="32"/>
  <c r="D9" s="1"/>
  <c r="C10"/>
  <c r="C9" s="1"/>
  <c r="B21" i="97"/>
  <c r="I16" i="96"/>
  <c r="J16" s="1"/>
  <c r="D25"/>
  <c r="G32" i="53"/>
  <c r="D57"/>
  <c r="C12"/>
  <c r="I67"/>
  <c r="I33"/>
  <c r="I60"/>
  <c r="K34"/>
  <c r="K56"/>
  <c r="L56" s="1"/>
  <c r="B15" i="51"/>
  <c r="D15" s="1"/>
  <c r="B14" i="88"/>
  <c r="B40" i="31"/>
  <c r="D84" s="1"/>
  <c r="G95" i="61"/>
  <c r="B9" i="111"/>
  <c r="B8" s="1"/>
  <c r="D15" i="65"/>
  <c r="F24" i="98"/>
  <c r="F42" i="62"/>
  <c r="F51"/>
  <c r="F60"/>
  <c r="F68"/>
  <c r="F38" i="61"/>
  <c r="G72"/>
  <c r="G75"/>
  <c r="G77"/>
  <c r="G91"/>
  <c r="G93"/>
  <c r="C13" i="60"/>
  <c r="C11" s="1"/>
  <c r="G10" i="97"/>
  <c r="I14" i="96"/>
  <c r="J14" s="1"/>
  <c r="H16"/>
  <c r="D45" i="53"/>
  <c r="F41"/>
  <c r="H41"/>
  <c r="D76"/>
  <c r="D51"/>
  <c r="F52"/>
  <c r="K50"/>
  <c r="L50" s="1"/>
  <c r="E14" i="95"/>
  <c r="D12" i="51"/>
  <c r="B15" i="28"/>
  <c r="B14" s="1"/>
  <c r="B11" s="1"/>
  <c r="C36" i="9"/>
  <c r="C11" s="1"/>
  <c r="F19" i="98"/>
  <c r="F25"/>
  <c r="F41" i="62"/>
  <c r="F50"/>
  <c r="F59"/>
  <c r="F67"/>
  <c r="E51" i="61"/>
  <c r="E38" s="1"/>
  <c r="G78"/>
  <c r="B19" i="97"/>
  <c r="B10" s="1"/>
  <c r="F16" i="96"/>
  <c r="H24"/>
  <c r="C29" i="29"/>
  <c r="B29" s="1"/>
  <c r="B15" i="88"/>
  <c r="D88" i="31"/>
  <c r="D92"/>
  <c r="D96"/>
  <c r="F40" i="62"/>
  <c r="F49"/>
  <c r="F58"/>
  <c r="F66"/>
  <c r="G82" i="61"/>
  <c r="G84"/>
  <c r="G86"/>
  <c r="B11" i="35" l="1"/>
  <c r="H33" i="53"/>
  <c r="I32"/>
  <c r="F33"/>
  <c r="D33"/>
  <c r="J33"/>
  <c r="D13" i="59"/>
  <c r="H13"/>
  <c r="F13"/>
  <c r="J13"/>
  <c r="K60" i="53"/>
  <c r="L60" s="1"/>
  <c r="D60"/>
  <c r="F60"/>
  <c r="J60"/>
  <c r="F40" i="59"/>
  <c r="J40"/>
  <c r="D9"/>
  <c r="C8" i="29"/>
  <c r="F36" i="84"/>
  <c r="F8" s="1"/>
  <c r="K33" i="53"/>
  <c r="L34"/>
  <c r="F12" i="98"/>
  <c r="D12"/>
  <c r="L32" i="68"/>
  <c r="N32"/>
  <c r="F32"/>
  <c r="H32"/>
  <c r="P32"/>
  <c r="D32"/>
  <c r="N23"/>
  <c r="D23"/>
  <c r="F23"/>
  <c r="J23"/>
  <c r="L23"/>
  <c r="N17"/>
  <c r="J17"/>
  <c r="L17"/>
  <c r="P17"/>
  <c r="G34" i="34"/>
  <c r="G56"/>
  <c r="G75"/>
  <c r="F40"/>
  <c r="G81"/>
  <c r="G42"/>
  <c r="G53"/>
  <c r="G32"/>
  <c r="G79"/>
  <c r="G63"/>
  <c r="G48"/>
  <c r="G40"/>
  <c r="G50"/>
  <c r="D40"/>
  <c r="G71"/>
  <c r="G30"/>
  <c r="G80"/>
  <c r="G64"/>
  <c r="G49"/>
  <c r="G25"/>
  <c r="G65"/>
  <c r="G84"/>
  <c r="G26"/>
  <c r="G82"/>
  <c r="G66"/>
  <c r="G51"/>
  <c r="G43"/>
  <c r="G72"/>
  <c r="G19"/>
  <c r="G83"/>
  <c r="G67"/>
  <c r="G52"/>
  <c r="E40"/>
  <c r="G20"/>
  <c r="G45"/>
  <c r="G73"/>
  <c r="G55"/>
  <c r="G85"/>
  <c r="G74"/>
  <c r="G54"/>
  <c r="G46"/>
  <c r="B9" i="32"/>
  <c r="D40" i="59"/>
  <c r="D44" i="68"/>
  <c r="P44" s="1"/>
  <c r="F43" i="59"/>
  <c r="D43"/>
  <c r="J41" i="68"/>
  <c r="D41"/>
  <c r="L41"/>
  <c r="P41"/>
  <c r="N41"/>
  <c r="H41"/>
  <c r="F41"/>
  <c r="I11" i="53"/>
  <c r="J11" s="1"/>
  <c r="J12"/>
  <c r="K11" i="106"/>
  <c r="C12" i="34"/>
  <c r="F44" i="68"/>
  <c r="B12" i="29"/>
  <c r="B8" s="1"/>
  <c r="B11" i="51"/>
  <c r="D11" s="1"/>
  <c r="B36" i="84"/>
  <c r="B8" s="1"/>
  <c r="J32" i="68"/>
  <c r="D32" i="73"/>
  <c r="F34" i="59"/>
  <c r="F17" i="68"/>
  <c r="P53"/>
  <c r="L53"/>
  <c r="J53"/>
  <c r="D53"/>
  <c r="H53"/>
  <c r="H60" i="53"/>
  <c r="P10" i="68"/>
  <c r="D17"/>
  <c r="H32" i="53"/>
  <c r="G11"/>
  <c r="H11" s="1"/>
  <c r="B12" i="9"/>
  <c r="B11" s="1"/>
  <c r="D11"/>
  <c r="D35" i="31"/>
  <c r="D59"/>
  <c r="D36"/>
  <c r="D80"/>
  <c r="D75"/>
  <c r="D69"/>
  <c r="D65"/>
  <c r="D60"/>
  <c r="D54"/>
  <c r="D49"/>
  <c r="D45"/>
  <c r="D40"/>
  <c r="D73"/>
  <c r="D37"/>
  <c r="D74"/>
  <c r="D56"/>
  <c r="D38"/>
  <c r="D85"/>
  <c r="D81"/>
  <c r="D76"/>
  <c r="D70"/>
  <c r="D66"/>
  <c r="D62"/>
  <c r="D55"/>
  <c r="D50"/>
  <c r="D46"/>
  <c r="D42"/>
  <c r="D30"/>
  <c r="D52"/>
  <c r="D32"/>
  <c r="D86"/>
  <c r="D82"/>
  <c r="D77"/>
  <c r="D71"/>
  <c r="D67"/>
  <c r="D63"/>
  <c r="D57"/>
  <c r="D51"/>
  <c r="D47"/>
  <c r="D43"/>
  <c r="D33"/>
  <c r="D78"/>
  <c r="D61"/>
  <c r="D34"/>
  <c r="D83"/>
  <c r="D79"/>
  <c r="D72"/>
  <c r="D68"/>
  <c r="D64"/>
  <c r="D58"/>
  <c r="D53"/>
  <c r="D44"/>
  <c r="C11" i="53"/>
  <c r="D11" s="1"/>
  <c r="D12"/>
  <c r="F66" i="61"/>
  <c r="F93"/>
  <c r="F77"/>
  <c r="F75"/>
  <c r="F72"/>
  <c r="F68"/>
  <c r="F42"/>
  <c r="F78"/>
  <c r="F54"/>
  <c r="F89"/>
  <c r="F87"/>
  <c r="F85"/>
  <c r="F83"/>
  <c r="F81"/>
  <c r="F52"/>
  <c r="F61"/>
  <c r="F94"/>
  <c r="F92"/>
  <c r="F76"/>
  <c r="F74"/>
  <c r="F69"/>
  <c r="F62"/>
  <c r="F80"/>
  <c r="F60"/>
  <c r="F45"/>
  <c r="F39"/>
  <c r="F88"/>
  <c r="F86"/>
  <c r="F84"/>
  <c r="F82"/>
  <c r="F16" i="59"/>
  <c r="J16"/>
  <c r="H11" i="101"/>
  <c r="J11"/>
  <c r="L11"/>
  <c r="N11"/>
  <c r="P11"/>
  <c r="D11"/>
  <c r="D26" i="34"/>
  <c r="D63"/>
  <c r="D82"/>
  <c r="D75"/>
  <c r="D64"/>
  <c r="D51"/>
  <c r="D36"/>
  <c r="D72"/>
  <c r="D50"/>
  <c r="D30"/>
  <c r="D55"/>
  <c r="D67"/>
  <c r="D23"/>
  <c r="D31"/>
  <c r="D43"/>
  <c r="D45"/>
  <c r="D32"/>
  <c r="D56"/>
  <c r="D71"/>
  <c r="D29"/>
  <c r="D85"/>
  <c r="D79"/>
  <c r="D65"/>
  <c r="D52"/>
  <c r="D48"/>
  <c r="D83"/>
  <c r="D74"/>
  <c r="D20"/>
  <c r="D73"/>
  <c r="D84"/>
  <c r="D80"/>
  <c r="D66"/>
  <c r="D53"/>
  <c r="D49"/>
  <c r="D81"/>
  <c r="D19"/>
  <c r="D42"/>
  <c r="D54"/>
  <c r="D18"/>
  <c r="D25"/>
  <c r="D62"/>
  <c r="D46"/>
  <c r="B10" i="68"/>
  <c r="J10" s="1"/>
  <c r="D10"/>
  <c r="B9" i="59"/>
  <c r="F10" i="61"/>
  <c r="N53" i="68"/>
  <c r="C9" i="83"/>
  <c r="P23" i="68"/>
  <c r="D34" i="59"/>
  <c r="D67" i="53"/>
  <c r="F67"/>
  <c r="J67"/>
  <c r="H67"/>
  <c r="F9" i="59"/>
  <c r="B9" i="31"/>
  <c r="F11" i="53"/>
  <c r="H10" i="61"/>
  <c r="D31" i="71"/>
  <c r="E31" s="1"/>
  <c r="J44" i="68"/>
  <c r="L44"/>
  <c r="B11" i="106"/>
  <c r="J12" i="98"/>
  <c r="F10" i="68"/>
  <c r="G47" i="34"/>
  <c r="C31" i="31" l="1"/>
  <c r="C20"/>
  <c r="C12"/>
  <c r="C59"/>
  <c r="C100"/>
  <c r="C96"/>
  <c r="C92"/>
  <c r="C88"/>
  <c r="C84"/>
  <c r="C80"/>
  <c r="C75"/>
  <c r="C69"/>
  <c r="C65"/>
  <c r="C60"/>
  <c r="C54"/>
  <c r="C49"/>
  <c r="C45"/>
  <c r="C30"/>
  <c r="C16"/>
  <c r="C13"/>
  <c r="C32"/>
  <c r="C9"/>
  <c r="C73"/>
  <c r="C21"/>
  <c r="C56"/>
  <c r="C101"/>
  <c r="C97"/>
  <c r="C93"/>
  <c r="C89"/>
  <c r="C85"/>
  <c r="C81"/>
  <c r="C76"/>
  <c r="C70"/>
  <c r="C62"/>
  <c r="C55"/>
  <c r="C50"/>
  <c r="C46"/>
  <c r="C33"/>
  <c r="C18"/>
  <c r="C74"/>
  <c r="C34"/>
  <c r="C22"/>
  <c r="C17"/>
  <c r="C52"/>
  <c r="C27"/>
  <c r="C102"/>
  <c r="C98"/>
  <c r="C94"/>
  <c r="C90"/>
  <c r="C86"/>
  <c r="C82"/>
  <c r="C77"/>
  <c r="C71"/>
  <c r="C67"/>
  <c r="C63"/>
  <c r="C57"/>
  <c r="C51"/>
  <c r="C47"/>
  <c r="C43"/>
  <c r="C35"/>
  <c r="C24"/>
  <c r="C11"/>
  <c r="C36"/>
  <c r="C25"/>
  <c r="C23"/>
  <c r="C19"/>
  <c r="C78"/>
  <c r="C61"/>
  <c r="C103"/>
  <c r="C99"/>
  <c r="C95"/>
  <c r="C91"/>
  <c r="C83"/>
  <c r="C79"/>
  <c r="C72"/>
  <c r="C68"/>
  <c r="C64"/>
  <c r="C58"/>
  <c r="C53"/>
  <c r="C44"/>
  <c r="C37"/>
  <c r="C26"/>
  <c r="C14"/>
  <c r="C38"/>
  <c r="C28"/>
  <c r="C87"/>
  <c r="C48"/>
  <c r="C66"/>
  <c r="C42"/>
  <c r="C10"/>
  <c r="J32" i="53"/>
  <c r="F32"/>
  <c r="D32"/>
  <c r="L10" i="68"/>
  <c r="K32" i="53"/>
  <c r="L33"/>
  <c r="H10" i="68"/>
  <c r="J9" i="59"/>
  <c r="H9"/>
  <c r="D12" i="34"/>
  <c r="E12"/>
  <c r="C40" i="31"/>
  <c r="N10" i="68"/>
  <c r="L32" i="53" l="1"/>
  <c r="K11"/>
  <c r="L11" s="1"/>
</calcChain>
</file>

<file path=xl/sharedStrings.xml><?xml version="1.0" encoding="utf-8"?>
<sst xmlns="http://schemas.openxmlformats.org/spreadsheetml/2006/main" count="4622" uniqueCount="1439">
  <si>
    <t xml:space="preserve">   T I T U L A D O S</t>
  </si>
  <si>
    <t>NIVEL Y ESCUELAS</t>
  </si>
  <si>
    <t xml:space="preserve">TOTAL DE </t>
  </si>
  <si>
    <t>TITULADOS</t>
  </si>
  <si>
    <t xml:space="preserve">FACULTAD DE  CS. E INGENIERIAS </t>
  </si>
  <si>
    <t xml:space="preserve">     INGENIERIA QUIMICA INDUSTRIAL</t>
  </si>
  <si>
    <t xml:space="preserve">     QUIMICO FARMACO BIOLOGO</t>
  </si>
  <si>
    <t xml:space="preserve">     ADMINISTRACION </t>
  </si>
  <si>
    <t xml:space="preserve">      ADMON. DE EMPRESAS PESQUERAS</t>
  </si>
  <si>
    <t>FACULTAD DE MEDICINA VET. Y ZOOT.</t>
  </si>
  <si>
    <t xml:space="preserve">MEDIOS DE TRANSPORTE QUE UTILIZA LA POBLACION ESCOLAR </t>
  </si>
  <si>
    <t xml:space="preserve">              MEDIO DE TRANSPORTE UTILIZADO</t>
  </si>
  <si>
    <t>AUTOMOVIL</t>
  </si>
  <si>
    <t>CAMION</t>
  </si>
  <si>
    <t>TAXI</t>
  </si>
  <si>
    <t>OTRO</t>
  </si>
  <si>
    <t xml:space="preserve">     AGRONOMO (ESCOLARIZADO)</t>
  </si>
  <si>
    <t xml:space="preserve">     AGRONOMO (SEMIESCOLARIZADO)</t>
  </si>
  <si>
    <t xml:space="preserve">     CIENCIAS DE LA EDUCACION</t>
  </si>
  <si>
    <t xml:space="preserve">     PSICOLOGIA EDUCATIVA</t>
  </si>
  <si>
    <t xml:space="preserve">     ECONOMIA</t>
  </si>
  <si>
    <t xml:space="preserve">     INFORMATICA Y ESTADISTICAS</t>
  </si>
  <si>
    <t xml:space="preserve">     INF. Y EST. (UNIDAD ACAD. SUR)</t>
  </si>
  <si>
    <t xml:space="preserve">     ADMON. EMPRESAS PESQUERAS</t>
  </si>
  <si>
    <t xml:space="preserve">     RECURSOS ACUATICOS</t>
  </si>
  <si>
    <t xml:space="preserve">     TECNOLOGIAS DE CAPTURAS</t>
  </si>
  <si>
    <t xml:space="preserve">ESC. SUPERIOR DE MATEMATICAS </t>
  </si>
  <si>
    <t xml:space="preserve">     TURISMO</t>
  </si>
  <si>
    <t>DISTRIBUCION DE PRESTADORES DE SERVICIO SOCIAL, DEL NIVEL SUPERIOR DEL</t>
  </si>
  <si>
    <t>CUADRO No. 39</t>
  </si>
  <si>
    <t>SECTOR PUBLICO</t>
  </si>
  <si>
    <t>SECTOR PRIVADO</t>
  </si>
  <si>
    <t>SECTOR SOCIAL</t>
  </si>
  <si>
    <t>INST. DE ORIGEN</t>
  </si>
  <si>
    <t>ASIG-</t>
  </si>
  <si>
    <t>LIBE-</t>
  </si>
  <si>
    <t>NACION</t>
  </si>
  <si>
    <t>RACION</t>
  </si>
  <si>
    <t>FACULTAD DE  AGRICULTURA</t>
  </si>
  <si>
    <t xml:space="preserve">POBLACION ESCOLAR POR SEXO, GRADO, ESCUELA  DEL NIVEL SUPERIOR. CICLO ESCOLAR 2000/2001. </t>
  </si>
  <si>
    <t xml:space="preserve">POBLACION ESCOLAR POR SEXO, GRADO, ESCUELA  DEL NIVEL POSGRADO. CICLO ESCOLAR 2000/2001. </t>
  </si>
  <si>
    <t>CUADRO No. 33</t>
  </si>
  <si>
    <t>CUADRO No. 57</t>
  </si>
  <si>
    <t xml:space="preserve">     INFORMATICA Y ESTADISTICA</t>
  </si>
  <si>
    <t xml:space="preserve">     INF. Y EST. (UNIDAD SUR)</t>
  </si>
  <si>
    <t>ESC. SUP. DE MATEMATICAS</t>
  </si>
  <si>
    <t>FUENTE: DIRECCION DE SERVICIO SOCIAL DE LA U.A.N.</t>
  </si>
  <si>
    <t>NUMERO DE COMPUTADORAS Y PROPORCION POR ALUMNO,</t>
  </si>
  <si>
    <t>CUADRO No. 40</t>
  </si>
  <si>
    <t xml:space="preserve">U N I V E R S I D A D </t>
  </si>
  <si>
    <t xml:space="preserve">  ALUMNOS POR COMPUTADORA</t>
  </si>
  <si>
    <t>E X I S T E N C I A</t>
  </si>
  <si>
    <t>PARTICIPACION</t>
  </si>
  <si>
    <t xml:space="preserve">RESPECTO </t>
  </si>
  <si>
    <t>RESPECTO</t>
  </si>
  <si>
    <t>COMPUTAD.</t>
  </si>
  <si>
    <t>IMPRESORAS</t>
  </si>
  <si>
    <t>PORCENTUAL</t>
  </si>
  <si>
    <t>A U.A.N.</t>
  </si>
  <si>
    <t>LA ESC.</t>
  </si>
  <si>
    <t xml:space="preserve">     PREPA No. 1 TEPIC</t>
  </si>
  <si>
    <t xml:space="preserve">     PREPA No. 2 SANTIAGO IXCUINTLA</t>
  </si>
  <si>
    <t xml:space="preserve">     PREPA No. 3 ACAPONETA</t>
  </si>
  <si>
    <t xml:space="preserve">     PREPA No. 4 TECUALA</t>
  </si>
  <si>
    <t xml:space="preserve">     PREPA No. 5 TUXPAN</t>
  </si>
  <si>
    <t xml:space="preserve">     PREPA No. 6 IXTLAN DEL RIO</t>
  </si>
  <si>
    <t xml:space="preserve">     PREPA No. 7 COMPOSTELA</t>
  </si>
  <si>
    <t xml:space="preserve">     PREPA No. 8 AHUACATLAN</t>
  </si>
  <si>
    <t xml:space="preserve">     PREPA No. 9 VILLA HIDALGO</t>
  </si>
  <si>
    <t xml:space="preserve">     PREPA No. 10 VALLE DE BANDERAS</t>
  </si>
  <si>
    <t xml:space="preserve">     PREPA No. 11 RUIZ</t>
  </si>
  <si>
    <t xml:space="preserve">     PREPA No. 12 SAN BLAS</t>
  </si>
  <si>
    <t xml:space="preserve">     PREPA No. 13 TEPIC</t>
  </si>
  <si>
    <t xml:space="preserve">     PREPA No. 14 TEPIC</t>
  </si>
  <si>
    <t xml:space="preserve">     PREPA No. 15 PUENTE DE CAMOTLAN</t>
  </si>
  <si>
    <t xml:space="preserve">     MUSICA</t>
  </si>
  <si>
    <t>EXISTENCIA DE LIBROS EN LA UNIVERSIDAD Y PROPORCION POR ALUMNO, CLASIFICADOS POR NIVEL</t>
  </si>
  <si>
    <t>CUADRO No. 41</t>
  </si>
  <si>
    <t xml:space="preserve">                                     LIBROS POR ALUMNO</t>
  </si>
  <si>
    <t>CAPACIDAD</t>
  </si>
  <si>
    <t xml:space="preserve">       PRESTAMOS</t>
  </si>
  <si>
    <t xml:space="preserve">EXISTENCIA** </t>
  </si>
  <si>
    <t>PARTICIP.</t>
  </si>
  <si>
    <t xml:space="preserve"> RESPECTO </t>
  </si>
  <si>
    <t>DE ATENCION</t>
  </si>
  <si>
    <t>EN</t>
  </si>
  <si>
    <t>USUA-</t>
  </si>
  <si>
    <t>BIBLIOGRAF.</t>
  </si>
  <si>
    <t xml:space="preserve"> A LA U.A.N. </t>
  </si>
  <si>
    <t xml:space="preserve"> AL NIVEL</t>
  </si>
  <si>
    <t xml:space="preserve"> A LA ESC.</t>
  </si>
  <si>
    <t>No. USUARIOS</t>
  </si>
  <si>
    <t>SALA</t>
  </si>
  <si>
    <t>DOMIC.</t>
  </si>
  <si>
    <t>RIOS.</t>
  </si>
  <si>
    <t xml:space="preserve">   AGRICULTURA </t>
  </si>
  <si>
    <t xml:space="preserve">   CIENCIAS E INGENIERIAS</t>
  </si>
  <si>
    <t xml:space="preserve">   CONTADURIA Y ADMINISTRACION</t>
  </si>
  <si>
    <t xml:space="preserve">   DERECHO</t>
  </si>
  <si>
    <t xml:space="preserve">   ENFERMERIA</t>
  </si>
  <si>
    <t xml:space="preserve">   INGENIERIA PESQUERA</t>
  </si>
  <si>
    <t xml:space="preserve">   MATEMATICAS</t>
  </si>
  <si>
    <t xml:space="preserve">   MEDICINA HUMANA</t>
  </si>
  <si>
    <t xml:space="preserve">   MEDICINA VETERINARIA Y ZOOTECNIA</t>
  </si>
  <si>
    <t xml:space="preserve">   ODONTOLOGIA</t>
  </si>
  <si>
    <t xml:space="preserve">    BIBLIOTECA CENTRAL</t>
  </si>
  <si>
    <t>FUENTE: DIRECCION DE DESARROLLO BIBLIOTECARIO, CUESTIONARIO DE BIBLIOTECAS SEP.</t>
  </si>
  <si>
    <t>* NO HAY BIBLIOTECA NI LOCAL.</t>
  </si>
  <si>
    <t>** CORRESPONDE A VOLUMENES NO A TITULOS.</t>
  </si>
  <si>
    <t>CUADRO No. 42</t>
  </si>
  <si>
    <t>ESTADO CIVIL</t>
  </si>
  <si>
    <t>VIVE CON</t>
  </si>
  <si>
    <t>CON</t>
  </si>
  <si>
    <t>SOL-</t>
  </si>
  <si>
    <t>CA-</t>
  </si>
  <si>
    <t>VIU-</t>
  </si>
  <si>
    <t>DIVOR-</t>
  </si>
  <si>
    <t>PADRES</t>
  </si>
  <si>
    <t>HOGAR</t>
  </si>
  <si>
    <t>PARIEN-</t>
  </si>
  <si>
    <t>DEPENDEN</t>
  </si>
  <si>
    <t>DEPEND.</t>
  </si>
  <si>
    <t>TERO</t>
  </si>
  <si>
    <t>SADO</t>
  </si>
  <si>
    <t>DO</t>
  </si>
  <si>
    <t>CIADO</t>
  </si>
  <si>
    <t>PROPIO</t>
  </si>
  <si>
    <t>TE</t>
  </si>
  <si>
    <t>ECONOMIC.</t>
  </si>
  <si>
    <t>FACULTAD DE CS.  DE LA EDUC.</t>
  </si>
  <si>
    <t>FACULTAD DE MED.  VETERINARIA Y ZOOT.</t>
  </si>
  <si>
    <t>CUADRO No. 43</t>
  </si>
  <si>
    <t>No ALUM. TRABAJAN</t>
  </si>
  <si>
    <t xml:space="preserve">       SECTOR</t>
  </si>
  <si>
    <t>REL. TRAB. ESTUDIO</t>
  </si>
  <si>
    <t>ABS.</t>
  </si>
  <si>
    <t>PUBLI-</t>
  </si>
  <si>
    <t>PRIVA-</t>
  </si>
  <si>
    <t>SO-</t>
  </si>
  <si>
    <t>SI</t>
  </si>
  <si>
    <t>NO</t>
  </si>
  <si>
    <t>CO</t>
  </si>
  <si>
    <t>CIAL</t>
  </si>
  <si>
    <t xml:space="preserve">     TRONCO COMUN  (U. ACAD. NTE.)</t>
  </si>
  <si>
    <t xml:space="preserve">     TRONCO COMUN  (U. ACAD. SUR)</t>
  </si>
  <si>
    <t>CUADRO No. 65</t>
  </si>
  <si>
    <t xml:space="preserve">     *    DATOS A DICIEMBRE DE 1999.</t>
  </si>
  <si>
    <t xml:space="preserve">    CONTADURIA </t>
  </si>
  <si>
    <t xml:space="preserve">     INF. Y ESTAD.  (U. ACAD. SUR)</t>
  </si>
  <si>
    <t xml:space="preserve">FACULTAD ENFERMERIA </t>
  </si>
  <si>
    <t xml:space="preserve">     TECNOLOGIA DE CAPTURAS</t>
  </si>
  <si>
    <t>CUADRO No. 45</t>
  </si>
  <si>
    <t>CUADRO No. 47</t>
  </si>
  <si>
    <t xml:space="preserve">                         ESCOLARIDAD ALCANZADA DE LOS PADRES</t>
  </si>
  <si>
    <t>PRIMA-</t>
  </si>
  <si>
    <t>SECUN-</t>
  </si>
  <si>
    <t>PREPA-</t>
  </si>
  <si>
    <t>NORMAL</t>
  </si>
  <si>
    <t>LICEN-</t>
  </si>
  <si>
    <t>RIA</t>
  </si>
  <si>
    <t>DARIA</t>
  </si>
  <si>
    <t>RATORIA</t>
  </si>
  <si>
    <t>PRIM.</t>
  </si>
  <si>
    <t>CIATURA</t>
  </si>
  <si>
    <t xml:space="preserve">     DERECHO </t>
  </si>
  <si>
    <t>ESC. SUPERIOR DE MATEMATICAS</t>
  </si>
  <si>
    <t>CUADRO No. 49</t>
  </si>
  <si>
    <t>POBLACION ESCOLAR, NUMERO DE MAESTROS</t>
  </si>
  <si>
    <t>Y PROMEDIO DE ALUMNOS POR MAESTRO.</t>
  </si>
  <si>
    <t>CUADRO No. 51</t>
  </si>
  <si>
    <t xml:space="preserve">  NIVEL  Y   ESCUELA</t>
  </si>
  <si>
    <t>NUMERO</t>
  </si>
  <si>
    <t>ALUMNOS POR</t>
  </si>
  <si>
    <t>DE MAESTROS</t>
  </si>
  <si>
    <t>MAESTRO</t>
  </si>
  <si>
    <t xml:space="preserve"> NIVEL POSGRADO</t>
  </si>
  <si>
    <t xml:space="preserve"> DOCTORADO</t>
  </si>
  <si>
    <t xml:space="preserve">     CIENCIAS PECUARIAS </t>
  </si>
  <si>
    <t xml:space="preserve">     HORTICULTURA TROPICAL </t>
  </si>
  <si>
    <t>*</t>
  </si>
  <si>
    <t>FACULTAD DE CS. E INGENIERAS</t>
  </si>
  <si>
    <t xml:space="preserve">        TRONCO COMUN</t>
  </si>
  <si>
    <t>ESUCELA SUP. DE MATEMATICAS</t>
  </si>
  <si>
    <t>FACULTAD  DE ODONTOLOGIA</t>
  </si>
  <si>
    <t xml:space="preserve">       TURISMO</t>
  </si>
  <si>
    <t xml:space="preserve">       TURISMO (U. ACAD. SUR)</t>
  </si>
  <si>
    <t xml:space="preserve">    PREPA No. 1 TEPIC</t>
  </si>
  <si>
    <t xml:space="preserve">    PREPA No. 2 SANTIAGO IXCUINTLA</t>
  </si>
  <si>
    <t xml:space="preserve">    PREPA No. 3 ACAPONETA</t>
  </si>
  <si>
    <t xml:space="preserve">    PREPA No. 4 TECUALA</t>
  </si>
  <si>
    <t xml:space="preserve">    PREPA No. 5 TUXPAN</t>
  </si>
  <si>
    <t xml:space="preserve">    PREPA No. 7 COMPOSTELA</t>
  </si>
  <si>
    <t xml:space="preserve">    PREPA No. 8 AHUACATLAN</t>
  </si>
  <si>
    <t xml:space="preserve">    PREPA No. 9 VILLA HIDALGO</t>
  </si>
  <si>
    <t xml:space="preserve">    PREPA NO. 10 VALLE DE BANDERAS</t>
  </si>
  <si>
    <t xml:space="preserve"> *     MISMOS MAESTROS PARA LAS DIFERENTES CARRERAS DE LA ESCUELA.</t>
  </si>
  <si>
    <t>DISTRIBUCION ABSOLUTA Y RELATIVA DE LA PLANTA DOCENTE POR SEXO, DEL NIVEL</t>
  </si>
  <si>
    <t>CUADRO No. 52</t>
  </si>
  <si>
    <t xml:space="preserve"> T O T A L</t>
  </si>
  <si>
    <t>TIEMPO  COMPLETO</t>
  </si>
  <si>
    <t>MEDIO TIEMPO</t>
  </si>
  <si>
    <t xml:space="preserve">  POR HORAS</t>
  </si>
  <si>
    <t>HOM-</t>
  </si>
  <si>
    <t>BRES</t>
  </si>
  <si>
    <t>ABS</t>
  </si>
  <si>
    <t xml:space="preserve">    TRONCO COMUN CIENCIAS MEDICAS</t>
  </si>
  <si>
    <t xml:space="preserve"> FACULTAD DE CIENCIAS E INGENIERIAS</t>
  </si>
  <si>
    <t xml:space="preserve">       TRONCO COMUN (U. ACAD. SUR)</t>
  </si>
  <si>
    <t xml:space="preserve">       ADMINISTRACION</t>
  </si>
  <si>
    <t xml:space="preserve">       CONTADURIA</t>
  </si>
  <si>
    <t xml:space="preserve">       CONTADURIA (U. ACAD. NTE.)</t>
  </si>
  <si>
    <t xml:space="preserve">       DERECHO</t>
  </si>
  <si>
    <t>FACULTAD DE ECONOMIA*</t>
  </si>
  <si>
    <t xml:space="preserve">      INFORMATICA Y ESTADISTICA</t>
  </si>
  <si>
    <t xml:space="preserve">      INF. Y EST. (U. ACAD. SUR)</t>
  </si>
  <si>
    <t xml:space="preserve">     *      MISMOS DOCENTES PARA LAS LICENCIATURAS DE LAS ESCUELAS.</t>
  </si>
  <si>
    <t>CUADRO No. 53</t>
  </si>
  <si>
    <t>H</t>
  </si>
  <si>
    <t>M</t>
  </si>
  <si>
    <t xml:space="preserve">   T  O  T  A  L</t>
  </si>
  <si>
    <t>ESPECIALIZACION</t>
  </si>
  <si>
    <t>PASANTES</t>
  </si>
  <si>
    <t>N. SUPERIOR</t>
  </si>
  <si>
    <t>NORMAL PRIM.</t>
  </si>
  <si>
    <t xml:space="preserve"> CAPACITACION</t>
  </si>
  <si>
    <t xml:space="preserve">  O T R O S</t>
  </si>
  <si>
    <t>TC</t>
  </si>
  <si>
    <t>MT</t>
  </si>
  <si>
    <t>PH</t>
  </si>
  <si>
    <t xml:space="preserve">     CIENCIAS ODONTOLOGICAS </t>
  </si>
  <si>
    <t xml:space="preserve">     ADMON. Y DOCENCIA AREA SALUD</t>
  </si>
  <si>
    <t xml:space="preserve">     T. C. CURSO INTR. MAESTRIA CS. MED.</t>
  </si>
  <si>
    <t xml:space="preserve">FACULTAD DE CONTADURIA Y ADMON. </t>
  </si>
  <si>
    <t xml:space="preserve">      CONTADURIA (U. ACAD.  NTE.)</t>
  </si>
  <si>
    <t xml:space="preserve">       DERECHO (U. ACAD. SUR)</t>
  </si>
  <si>
    <t xml:space="preserve">      INFORM. Y ESTAD. (U. ACAD. SUR)</t>
  </si>
  <si>
    <t xml:space="preserve">     ADMON. DE EMP. PESQUERAS</t>
  </si>
  <si>
    <t xml:space="preserve">      *    SE REFIERE A PLAZAS NO A PERSONAS FISICAS.             </t>
  </si>
  <si>
    <t>CUADRO No. 55</t>
  </si>
  <si>
    <t>PERSONAL DIRECTIVO , DOCENTE, ADMINISTRATIVO,</t>
  </si>
  <si>
    <t xml:space="preserve">DE INTENDENCIA Y MANTENIMIENTO, DISTRIBUIDOS POR NIVEL Y </t>
  </si>
  <si>
    <t xml:space="preserve">        DISTRIBUCION        DEL        PERSONAL</t>
  </si>
  <si>
    <t>ESCUELAS Y DEPENDENCIAS</t>
  </si>
  <si>
    <t>DIRECTIVO</t>
  </si>
  <si>
    <t xml:space="preserve"> DOCENTE</t>
  </si>
  <si>
    <t xml:space="preserve"> ADMVO.</t>
  </si>
  <si>
    <t xml:space="preserve"> INT. Y MANT.</t>
  </si>
  <si>
    <t>FUNCION: DOCENCIA</t>
  </si>
  <si>
    <t>**</t>
  </si>
  <si>
    <t xml:space="preserve">     ADMON. Y DOC. AREA SALUD</t>
  </si>
  <si>
    <t xml:space="preserve">     T. COMUN INTR. A MAEST. CS. MED.</t>
  </si>
  <si>
    <t xml:space="preserve">       ADMINISTRACION (U. ACAD. NTE.)</t>
  </si>
  <si>
    <t xml:space="preserve">     INF. Y EST. (U. ACAD. SUR)</t>
  </si>
  <si>
    <t>FACULTAD DE  INGENIERIA PESQUERA</t>
  </si>
  <si>
    <t xml:space="preserve"> FACULTAD DE ODONTOLOGIA</t>
  </si>
  <si>
    <t xml:space="preserve"> FACULTAD DE TURISMO</t>
  </si>
  <si>
    <t>FUENTE: DIRECCION DE PERSONAL DE LA U.A.N.</t>
  </si>
  <si>
    <t xml:space="preserve">   *    DATOS A DICIEMBRE DE 1999.</t>
  </si>
  <si>
    <t xml:space="preserve">  **   SE REFIERE A PLAZAS NO A PERSONAS FISICAS.</t>
  </si>
  <si>
    <t xml:space="preserve">DE INTENDENCIA Y MANTENIMIENTO, DISTRIBUIDOS POR FUNCION Y </t>
  </si>
  <si>
    <t xml:space="preserve">                 P R I M E R    G R A D O</t>
  </si>
  <si>
    <t>DISTRIBUCION        DEL        PERSONAL</t>
  </si>
  <si>
    <t>DEPENDENCIAS</t>
  </si>
  <si>
    <t xml:space="preserve">    DEPENDENCIAS ADMINISTRATIVAS</t>
  </si>
  <si>
    <t xml:space="preserve">          FUNCION : ADMINISTRACION</t>
  </si>
  <si>
    <t>RECTORIA</t>
  </si>
  <si>
    <t>SECRETARIA DE LA RECTORIA</t>
  </si>
  <si>
    <t>DIRECCION DE ASUNTOS JURIDICOS</t>
  </si>
  <si>
    <t>DIRECCION DE PLANEACION Y DESARROLLO UNIVERSITARIO</t>
  </si>
  <si>
    <t>CUADRO No. 5</t>
  </si>
  <si>
    <t>CUADRO Nº 17</t>
  </si>
  <si>
    <t>CUADRO Nº 20</t>
  </si>
  <si>
    <t>CUADRO Nº 23</t>
  </si>
  <si>
    <t>CUADRO Nº 26</t>
  </si>
  <si>
    <t>CUADRO No. 62</t>
  </si>
  <si>
    <t>CICLO ESCOLAR 2000/2001.</t>
  </si>
  <si>
    <t>CONTRALORIA</t>
  </si>
  <si>
    <t>DIRECCION DE MEDIOS</t>
  </si>
  <si>
    <t>SECRETARIA GENERAL</t>
  </si>
  <si>
    <t xml:space="preserve">       FUNCION : ADMON. Y DE RECURSOS ECON.</t>
  </si>
  <si>
    <t>SRIA. ADMVA. Y DE RECURSOS ECONOMICOS</t>
  </si>
  <si>
    <t>DIRECCION DE RECURSOS FINANCIEROS</t>
  </si>
  <si>
    <t>DIRECCION DE RECURSOS HUMANOS</t>
  </si>
  <si>
    <t>DIRECCION DE RECURSOS MATERIALES</t>
  </si>
  <si>
    <t>DIRECCION DE SERVICIOS GENERALES</t>
  </si>
  <si>
    <t>DIRECCION DE COMPUTO ADMINISTRATIVO</t>
  </si>
  <si>
    <t xml:space="preserve"> DIRECCION DE SERVICIOS MEDICOS</t>
  </si>
  <si>
    <t xml:space="preserve">          FUNCION : APOYO ACADEMIC0</t>
  </si>
  <si>
    <t>SECRETARIA ACADEMICA</t>
  </si>
  <si>
    <t>DIRECCION DE EDUCACION SUPERIOR</t>
  </si>
  <si>
    <t>DIRECCION DE EDUCACION MEDIA SUP.</t>
  </si>
  <si>
    <t>DIR. DE EDUC. CONTINUA Y A DISTANCIA</t>
  </si>
  <si>
    <t>DIR. DE DESARROLLO BIBLIOTECARIO</t>
  </si>
  <si>
    <t>DIRECCION DE INTERCAMBIO ACADEMICO</t>
  </si>
  <si>
    <t>DIRECCION DE INFRAESTRUCTURA ACADEMICA</t>
  </si>
  <si>
    <t>DIRECCION  DE INOVACION EDUCATIVA</t>
  </si>
  <si>
    <t>DIRECCION DE SERVICIOS ESCOLARES</t>
  </si>
  <si>
    <t>DIRECCION DE ACTIVIDADES DEPORTIVAS</t>
  </si>
  <si>
    <t xml:space="preserve">          FUNCION : INVESTIGACION</t>
  </si>
  <si>
    <t>DIRECCION DE POSGRADO</t>
  </si>
  <si>
    <t>DIRECCION DE INVESTIGACION CIENTIFICA</t>
  </si>
  <si>
    <t xml:space="preserve">          FUNCION : VINCULACION Y EXTENSION</t>
  </si>
  <si>
    <t>DIRECCION DE VINCULACION SOCIAL</t>
  </si>
  <si>
    <t>DIRECCION DE DIFUSION CULTURAL</t>
  </si>
  <si>
    <t>DIRECCION DE SERVICIO SOCIAL Y BECAS</t>
  </si>
  <si>
    <t>DIRECCION DE EDITORIAL UNIVERSITARIO</t>
  </si>
  <si>
    <t>ORGANIZACIONES SINDICALES</t>
  </si>
  <si>
    <t>SERVICIOS ASISTENCIALES</t>
  </si>
  <si>
    <t xml:space="preserve">    CENDI (GUARDERIA INFANTIL</t>
  </si>
  <si>
    <t xml:space="preserve">    CLINICA DENTAL</t>
  </si>
  <si>
    <t>PERSONAL DIRECTIVO, DOCENTE, ADMINISTRATIVO, DE INTENDENCIA Y</t>
  </si>
  <si>
    <t>CUADRO No. 58</t>
  </si>
  <si>
    <t xml:space="preserve">   T   O   T   A   L</t>
  </si>
  <si>
    <t xml:space="preserve">  D I R E C T I V O</t>
  </si>
  <si>
    <t xml:space="preserve">   D  O  C  E  N  T  E </t>
  </si>
  <si>
    <t xml:space="preserve"> ADMINISTRATIVO</t>
  </si>
  <si>
    <t xml:space="preserve">  INTENDENC. Y MANT.</t>
  </si>
  <si>
    <t>MU-</t>
  </si>
  <si>
    <t>JERES</t>
  </si>
  <si>
    <t xml:space="preserve">  FACULTAD DE AGRICULTURA</t>
  </si>
  <si>
    <t xml:space="preserve">  FACULTAD DE CIENCIAS DE LA EDUCACION</t>
  </si>
  <si>
    <t xml:space="preserve">   FACULTAD DE CS. E INGENIERIAS</t>
  </si>
  <si>
    <t xml:space="preserve">   FACULTAD DE CONTADURIA Y ADMON.</t>
  </si>
  <si>
    <t xml:space="preserve">  FACULTAD DE DERECHO</t>
  </si>
  <si>
    <t xml:space="preserve">  FACULTAD DE ECONOMIA</t>
  </si>
  <si>
    <t xml:space="preserve">  FACULTAD DE ENFERMERIA Y OBST.</t>
  </si>
  <si>
    <t xml:space="preserve">  FACULTAD DE ING. PESQUERA</t>
  </si>
  <si>
    <t xml:space="preserve">  ESC. SUP. DE MATEMATICAS </t>
  </si>
  <si>
    <t xml:space="preserve">  FACULTAD DE  MEDICINA HUMANA</t>
  </si>
  <si>
    <t xml:space="preserve">  FACULTAD DE MED. VETERINARIA Y ZOOT.</t>
  </si>
  <si>
    <t xml:space="preserve">  FACULTAD DE ODONTOLOGIA</t>
  </si>
  <si>
    <t xml:space="preserve">  FACULTAD DE TURISMO</t>
  </si>
  <si>
    <t>CUADRO No. 59</t>
  </si>
  <si>
    <t xml:space="preserve">PERSONAL DIRECTIVO, DOCENTE, ADMINISTRATIVO, DE INTENDENCIA Y MANTENIMIENTO </t>
  </si>
  <si>
    <t>CON LA MATRICULA DE LA UNIVERSIDAD, DEL NIVEL MEDIO SUPERIOR POR ESCUELA. CICLO ESCOLAR  2000/2001.</t>
  </si>
  <si>
    <t>CUADRO No. 8</t>
  </si>
  <si>
    <t>P  R  I  M  E  R          G  R  A  D  O</t>
  </si>
  <si>
    <t xml:space="preserve"> % RESPECTO </t>
  </si>
  <si>
    <t>*  CORRESPONDE A INSTRUCTOR DE MUSICA (MEDIO TERMINAL).</t>
  </si>
  <si>
    <t xml:space="preserve">         T O T A L</t>
  </si>
  <si>
    <t>DOCENTE</t>
  </si>
  <si>
    <t>ADMINISTRATIVO</t>
  </si>
  <si>
    <t xml:space="preserve">   INT. Y MANT.</t>
  </si>
  <si>
    <t xml:space="preserve">  DEPENDENCIAS UNIVERSITARIAS</t>
  </si>
  <si>
    <t xml:space="preserve">    **  SE REFIERE A PLAZAS NO A PERSONAS FISICAS.</t>
  </si>
  <si>
    <t xml:space="preserve">ALUMNOS BECADOS POR NIVEL, ESCUELA Y SEXO, </t>
  </si>
  <si>
    <t>ALUMNOS   BECADOS</t>
  </si>
  <si>
    <t>TIPO DE BECA</t>
  </si>
  <si>
    <t>BECADOS</t>
  </si>
  <si>
    <t xml:space="preserve">    AGRICULTURA</t>
  </si>
  <si>
    <t xml:space="preserve">    ENFERMERIA </t>
  </si>
  <si>
    <t xml:space="preserve">    INGENIERIA PESQUERA</t>
  </si>
  <si>
    <t xml:space="preserve">    MATEMATICAS</t>
  </si>
  <si>
    <t xml:space="preserve">    MEDICINA HUMANA</t>
  </si>
  <si>
    <t xml:space="preserve">    MEDICINA VETERINARIA Y ZOOTECNIA</t>
  </si>
  <si>
    <t xml:space="preserve">    ODONTOLOGIA</t>
  </si>
  <si>
    <t>FUENTE: DEPARTAMENTO DE BECAS DE LA U.A.N.</t>
  </si>
  <si>
    <t>B:            PAGO DE INSCRIPCION DE $ 130.00</t>
  </si>
  <si>
    <t>C:            PAGO DE INSCRIPCION DE $ 230.00</t>
  </si>
  <si>
    <t>UNIVERSIDAD AUTONOMA DE NAYARIT</t>
  </si>
  <si>
    <t>POBLACION ESCOLAR DE LA UNIVERSIDAD Y DISTRIBUCION</t>
  </si>
  <si>
    <t>CUADRO No. 1</t>
  </si>
  <si>
    <t xml:space="preserve">POBLACION </t>
  </si>
  <si>
    <t>ESCOLAR</t>
  </si>
  <si>
    <t xml:space="preserve">  NIVEL POSGRADO</t>
  </si>
  <si>
    <t xml:space="preserve">  DOCTORADO</t>
  </si>
  <si>
    <t xml:space="preserve">   CIENCIAS PECUARIAS</t>
  </si>
  <si>
    <t xml:space="preserve">  MAESTRIA</t>
  </si>
  <si>
    <t xml:space="preserve">   CIENCIAS AMBIENTALES</t>
  </si>
  <si>
    <t xml:space="preserve">   EDUCACION SUPERIOR</t>
  </si>
  <si>
    <t xml:space="preserve">   FINANZAS</t>
  </si>
  <si>
    <t xml:space="preserve">   HORTICULTURA TROPICAL</t>
  </si>
  <si>
    <t xml:space="preserve">   NEGOCIOS Y ESTUDIOS ECONOMICOS</t>
  </si>
  <si>
    <t xml:space="preserve">  ESPECIALIDAD</t>
  </si>
  <si>
    <t xml:space="preserve">   ANESTESIOLOGIA</t>
  </si>
  <si>
    <t xml:space="preserve">   CIRUGIA BUCAL</t>
  </si>
  <si>
    <t xml:space="preserve">   CIRUGIA GENERAL</t>
  </si>
  <si>
    <t xml:space="preserve">   GINECOLOGIA Y OBSTETRICIA</t>
  </si>
  <si>
    <t xml:space="preserve">   MEDICINA INTERNA</t>
  </si>
  <si>
    <t xml:space="preserve">   PEDIATRIA</t>
  </si>
  <si>
    <t xml:space="preserve">  NIVEL MEDIO SUPERIOR</t>
  </si>
  <si>
    <t xml:space="preserve">   PREPA No. 1  TEPIC</t>
  </si>
  <si>
    <t xml:space="preserve">   PREPA No. 2  SANTIAGO IXCUINTLA</t>
  </si>
  <si>
    <t xml:space="preserve">   PREPA No. 3  ACAPONETA</t>
  </si>
  <si>
    <t xml:space="preserve">   PREPA No. 4  TECUALA</t>
  </si>
  <si>
    <t xml:space="preserve">   PREPA No. 5  TUXPAN</t>
  </si>
  <si>
    <t xml:space="preserve">   PREPA No. 6  IXTLAN DEL RIO</t>
  </si>
  <si>
    <t xml:space="preserve">   PREPA No. 7  COMPOSTELA</t>
  </si>
  <si>
    <t xml:space="preserve">   PREPA No. 8  AHUACATLAN</t>
  </si>
  <si>
    <t xml:space="preserve">   PREPA No. 9  VILLA HIDALGO</t>
  </si>
  <si>
    <t xml:space="preserve">   PREPA No. 10 VALLE DE BANDERAS</t>
  </si>
  <si>
    <t xml:space="preserve">   PREPA No. 11 RUIZ</t>
  </si>
  <si>
    <t xml:space="preserve">   PREPA No. 12 SAN BLAS</t>
  </si>
  <si>
    <t xml:space="preserve">   PREPA No. 13 TEPIC</t>
  </si>
  <si>
    <t xml:space="preserve">   PREPA No. 14 TEPIC</t>
  </si>
  <si>
    <t xml:space="preserve">   PREPA No. 15 PUENTE DE CAMOTLAN </t>
  </si>
  <si>
    <t xml:space="preserve"> </t>
  </si>
  <si>
    <t xml:space="preserve"> UAN-DPDU</t>
  </si>
  <si>
    <t>NIVEL Y ESCUELA</t>
  </si>
  <si>
    <t>A</t>
  </si>
  <si>
    <t>B</t>
  </si>
  <si>
    <t>C</t>
  </si>
  <si>
    <t>UNIVERSIDAD</t>
  </si>
  <si>
    <t>NIVEL POSGRADO</t>
  </si>
  <si>
    <t>DOCTORADO</t>
  </si>
  <si>
    <t xml:space="preserve">  EDUCACION SUPERIOR</t>
  </si>
  <si>
    <t>ESPECIALIDAD</t>
  </si>
  <si>
    <t xml:space="preserve">  PEDIATRIA</t>
  </si>
  <si>
    <t>UAN-DPDU</t>
  </si>
  <si>
    <t>POBLACION ESCOLAR POR SEXO Y GRADO</t>
  </si>
  <si>
    <t xml:space="preserve">                     </t>
  </si>
  <si>
    <t xml:space="preserve">  NIVEL  Y  ESCUELA</t>
  </si>
  <si>
    <t xml:space="preserve">     PRIMERO</t>
  </si>
  <si>
    <t xml:space="preserve">     H</t>
  </si>
  <si>
    <t>TOTAL</t>
  </si>
  <si>
    <t xml:space="preserve">   H</t>
  </si>
  <si>
    <t xml:space="preserve">   M</t>
  </si>
  <si>
    <t>CUADRO No. 4</t>
  </si>
  <si>
    <t>SUMA</t>
  </si>
  <si>
    <t xml:space="preserve">    PREPA No. 1  TEPIC</t>
  </si>
  <si>
    <t xml:space="preserve">    PREPA No. 2  SANTIAGO IXCUINTLA</t>
  </si>
  <si>
    <t xml:space="preserve">    PREPA No. 3  ACAPONETA</t>
  </si>
  <si>
    <t xml:space="preserve">    PREPA No. 4  TECUALA</t>
  </si>
  <si>
    <t xml:space="preserve">    PREPA No. 5  TUXPAN</t>
  </si>
  <si>
    <t xml:space="preserve">    PREPA No. 6  IXTLAN DEL RIO</t>
  </si>
  <si>
    <t xml:space="preserve">    PREPA No. 7  COMPOSTELA</t>
  </si>
  <si>
    <t xml:space="preserve">    PREPA No. 9  VILLA HIDALGO</t>
  </si>
  <si>
    <t xml:space="preserve">    PREPA No. 10 VALLE DE BANDERAS</t>
  </si>
  <si>
    <t xml:space="preserve">    PREPA No. 12 SAN BLAS</t>
  </si>
  <si>
    <t xml:space="preserve">    PREPA No. 13 TEPIC</t>
  </si>
  <si>
    <t xml:space="preserve">    PREPA No. 14 TEPIC</t>
  </si>
  <si>
    <t xml:space="preserve">    PREPA No. 15 PUENTE DE CAMOTLAN </t>
  </si>
  <si>
    <t>DISTRIBUCION PORCENTUAL DE ALUMNOS DE PRIMER GRADO, EN RELACION</t>
  </si>
  <si>
    <t>CON LA MATRICULA DE LA UNIVERSIDAD, DEL NIVEL POSGRADO Y SUPERIOR POR ESCUELA.</t>
  </si>
  <si>
    <t>NUMERO DE</t>
  </si>
  <si>
    <t xml:space="preserve">% RESPECTO A </t>
  </si>
  <si>
    <t xml:space="preserve">% RESPECTO </t>
  </si>
  <si>
    <t xml:space="preserve"> % RESP. AL 1ER.</t>
  </si>
  <si>
    <t>ALUMNOS</t>
  </si>
  <si>
    <t>LA ESCUELA</t>
  </si>
  <si>
    <t>AL NIVEL</t>
  </si>
  <si>
    <t>DISTRIBUCION ABSOLUTA Y RELATIVA DE LA PLANTA DOCENTE POR SEXO, NIVEL Y ESCUELA.</t>
  </si>
  <si>
    <t>CICLO  ESCOLAR 2000/2001.</t>
  </si>
  <si>
    <t xml:space="preserve">  MEDIO TIEMPO</t>
  </si>
  <si>
    <t xml:space="preserve"> ESCUELAS</t>
  </si>
  <si>
    <t>GRADO Y CATEGORIA ACADEMICO DEL PERSONAL DOCENTE DEL  NIVEL MEDIO SUPERIOR. CICLO ESCOLAR 2000/2001.</t>
  </si>
  <si>
    <t>T O T A L</t>
  </si>
  <si>
    <t xml:space="preserve">NORMAL </t>
  </si>
  <si>
    <t>CAPACITACION</t>
  </si>
  <si>
    <t>O T R O S</t>
  </si>
  <si>
    <t>PRIMARIA</t>
  </si>
  <si>
    <t xml:space="preserve">    PREPA No. 2  SANTIAGO IXC.</t>
  </si>
  <si>
    <t xml:space="preserve">    PREPA No. 10 VALLE DE BAND.</t>
  </si>
  <si>
    <t xml:space="preserve">    PREPA No. 15 PUENTE DE CAM. </t>
  </si>
  <si>
    <t>*SE REFIERE A PLAZAS NO A PERSONAS FISICAS</t>
  </si>
  <si>
    <t xml:space="preserve">    PREPA ABIERTA TEPIC</t>
  </si>
  <si>
    <t xml:space="preserve">    PREPA No. 15 PUENTE DE CAMOTLAN *</t>
  </si>
  <si>
    <t xml:space="preserve">    ENFERMERIA Y OBSTETRICIA</t>
  </si>
  <si>
    <t xml:space="preserve">  *  EXTENSION DE PREPARATORIA No. 1 DE LA U.A.N.</t>
  </si>
  <si>
    <t xml:space="preserve"> ** LICENCIATURA QUE OFRECE LA ESCUELA DE ECONOMIA A PARTIR DE FEBRERO DE 1992.</t>
  </si>
  <si>
    <t>MANTENIMIENTO POR SEXO, NIVEL  SUPERIOR POR ESCUELA. CICLO ESCOLAR 2001/2002*.</t>
  </si>
  <si>
    <t xml:space="preserve">      TRONCO COMUN </t>
  </si>
  <si>
    <t>*        DATOS A DICIEMBRE DE 2001.</t>
  </si>
  <si>
    <t>GRADO DEL NIVEL</t>
  </si>
  <si>
    <t>POBLACION</t>
  </si>
  <si>
    <t xml:space="preserve">    PREPA No. 11 RUIZ</t>
  </si>
  <si>
    <t>CUADRO No. 7</t>
  </si>
  <si>
    <t>PRIMER</t>
  </si>
  <si>
    <t>GRADO</t>
  </si>
  <si>
    <t>TRONCO COMUN</t>
  </si>
  <si>
    <t>POBLACION ESCOLAR DE PRIMER INGRESO, REINGRESO Y REPETIDOR, DEL</t>
  </si>
  <si>
    <t xml:space="preserve"> P  R  I  M  E  R  O </t>
  </si>
  <si>
    <t xml:space="preserve">     C  U  A  R  T  O</t>
  </si>
  <si>
    <t>REIN-</t>
  </si>
  <si>
    <t>REPE-</t>
  </si>
  <si>
    <t xml:space="preserve"> SUMA</t>
  </si>
  <si>
    <t>INGRESO</t>
  </si>
  <si>
    <t>GRESO</t>
  </si>
  <si>
    <t>TIDOR</t>
  </si>
  <si>
    <t xml:space="preserve">    CIENCIAS PECUARIAS</t>
  </si>
  <si>
    <t xml:space="preserve">    CIENCIAS AMBIENTALES</t>
  </si>
  <si>
    <t xml:space="preserve">    EDUCACION SUPERIOR</t>
  </si>
  <si>
    <t xml:space="preserve">    FINANZAS</t>
  </si>
  <si>
    <t xml:space="preserve">    HORTICULTURA TROPICAL</t>
  </si>
  <si>
    <t xml:space="preserve">    NEGOCIOS Y ESTUDIOS ECONOMICOS</t>
  </si>
  <si>
    <t xml:space="preserve">    ANESTESIOLOGIA</t>
  </si>
  <si>
    <t xml:space="preserve">    CIRUGIA BUCAL</t>
  </si>
  <si>
    <t xml:space="preserve">    CIRUGIA GENERAL</t>
  </si>
  <si>
    <t xml:space="preserve">    GINECOLOGIA Y OBSTETRICIA</t>
  </si>
  <si>
    <t xml:space="preserve">    MEDICINA INTERNA</t>
  </si>
  <si>
    <t xml:space="preserve">    PEDIATRIA</t>
  </si>
  <si>
    <t xml:space="preserve">    PERIODONCIA</t>
  </si>
  <si>
    <t xml:space="preserve">  NIVEL  Y  ESCUELA  </t>
  </si>
  <si>
    <t xml:space="preserve">    CIENCIAS E INGENIERIAS</t>
  </si>
  <si>
    <t xml:space="preserve">  UAN-DPDU</t>
  </si>
  <si>
    <t>PROVENIENTES</t>
  </si>
  <si>
    <t xml:space="preserve">DE LAS </t>
  </si>
  <si>
    <t xml:space="preserve"> PROVENIENTES  DE  OTRAS  INSTITUCIONES</t>
  </si>
  <si>
    <t xml:space="preserve">  NIVEL Y ESCUELA</t>
  </si>
  <si>
    <t>ESCUELAS</t>
  </si>
  <si>
    <t xml:space="preserve">    DEL ESTADO DE NAYARIT</t>
  </si>
  <si>
    <t xml:space="preserve">        DE  OTRAS  ENTIDADES</t>
  </si>
  <si>
    <t>DE LA U.A.N.</t>
  </si>
  <si>
    <t>FEDERAL</t>
  </si>
  <si>
    <t>PRIVADA</t>
  </si>
  <si>
    <t xml:space="preserve"> OTROS</t>
  </si>
  <si>
    <t>AUTONOMA</t>
  </si>
  <si>
    <t>OTROS</t>
  </si>
  <si>
    <t>EXTRAN.</t>
  </si>
  <si>
    <t xml:space="preserve">ALUMNOS INSCRITOS A PRIMER GRADO AL NIVEL POSGRADO  </t>
  </si>
  <si>
    <t>CUADRO No. 10</t>
  </si>
  <si>
    <t xml:space="preserve"> DEL ESTADO DE NAYARIT</t>
  </si>
  <si>
    <t xml:space="preserve">   NEGOCIOS Y ESTUDIOS ESCONOMICOS</t>
  </si>
  <si>
    <t>ESTATAL</t>
  </si>
  <si>
    <t>E      S      P      E      C      I       A      L      I      D      A      D</t>
  </si>
  <si>
    <t>ENTIDAD FEDERATIVA</t>
  </si>
  <si>
    <t>POR</t>
  </si>
  <si>
    <t>CIENCIAS</t>
  </si>
  <si>
    <t>DERECHO</t>
  </si>
  <si>
    <t>FINAN-</t>
  </si>
  <si>
    <t xml:space="preserve">NEGOCIOS </t>
  </si>
  <si>
    <t>ANESTE-</t>
  </si>
  <si>
    <t>CIRUGIA</t>
  </si>
  <si>
    <t>EDUC.</t>
  </si>
  <si>
    <t xml:space="preserve">GINECOLOGIA </t>
  </si>
  <si>
    <t>MEDICINA</t>
  </si>
  <si>
    <t>PEDIA-</t>
  </si>
  <si>
    <t>T. COMUN</t>
  </si>
  <si>
    <t>EDO.</t>
  </si>
  <si>
    <t>PECUARIAS</t>
  </si>
  <si>
    <t>SUPERIOR</t>
  </si>
  <si>
    <t>ZAS</t>
  </si>
  <si>
    <t>SIOLOGIA</t>
  </si>
  <si>
    <t>BUCAL</t>
  </si>
  <si>
    <t>GENERAL</t>
  </si>
  <si>
    <t>INTERNA</t>
  </si>
  <si>
    <t>TRIA</t>
  </si>
  <si>
    <t>TOTAL ESCUELA</t>
  </si>
  <si>
    <t xml:space="preserve">  AGUASCALIENTES</t>
  </si>
  <si>
    <t xml:space="preserve">  BAJA CALIFORNIA NORTE</t>
  </si>
  <si>
    <t xml:space="preserve">  BAJA CALIFORNIA SUR</t>
  </si>
  <si>
    <t xml:space="preserve">  CAMPECHE</t>
  </si>
  <si>
    <t xml:space="preserve">  COAHUILA</t>
  </si>
  <si>
    <t xml:space="preserve">  CHIHUAHUA</t>
  </si>
  <si>
    <t xml:space="preserve">  COLIMA</t>
  </si>
  <si>
    <t xml:space="preserve">  CHIAPAS</t>
  </si>
  <si>
    <t xml:space="preserve">  DISTRITO FEDERAL</t>
  </si>
  <si>
    <t xml:space="preserve">  DURANGO</t>
  </si>
  <si>
    <t xml:space="preserve">  GUANAJUATO</t>
  </si>
  <si>
    <t xml:space="preserve">  GUERRERO</t>
  </si>
  <si>
    <t xml:space="preserve">  HIDALGO</t>
  </si>
  <si>
    <t xml:space="preserve">  JALISCO</t>
  </si>
  <si>
    <t xml:space="preserve">  ESTADO DE MEXICO</t>
  </si>
  <si>
    <t xml:space="preserve">  MICHOACAN</t>
  </si>
  <si>
    <t xml:space="preserve">     UAN-DPDU</t>
  </si>
  <si>
    <t xml:space="preserve">  MORELOS</t>
  </si>
  <si>
    <t xml:space="preserve">  NAYARIT</t>
  </si>
  <si>
    <t xml:space="preserve">  NUEVO LEON</t>
  </si>
  <si>
    <t xml:space="preserve">  OAXACA</t>
  </si>
  <si>
    <t xml:space="preserve">  PUEBLA</t>
  </si>
  <si>
    <t xml:space="preserve">  QUERETARO</t>
  </si>
  <si>
    <t xml:space="preserve">  QUINTANA ROO</t>
  </si>
  <si>
    <t xml:space="preserve">  SAN LUIS POTOSI</t>
  </si>
  <si>
    <t xml:space="preserve">  SINALOA</t>
  </si>
  <si>
    <t xml:space="preserve">  SONORA</t>
  </si>
  <si>
    <t xml:space="preserve">  TABASCO</t>
  </si>
  <si>
    <t xml:space="preserve">  TAMAULIPAS</t>
  </si>
  <si>
    <t xml:space="preserve">  TLAXCALA</t>
  </si>
  <si>
    <t xml:space="preserve">  VERACRUZ</t>
  </si>
  <si>
    <t xml:space="preserve">  YUCATAN</t>
  </si>
  <si>
    <t xml:space="preserve">  ZACATECAS</t>
  </si>
  <si>
    <t xml:space="preserve">  EXTRANJEROS</t>
  </si>
  <si>
    <t>CONT. Y ADMON.</t>
  </si>
  <si>
    <t>I. PESQ.</t>
  </si>
  <si>
    <t>TURISMO</t>
  </si>
  <si>
    <t xml:space="preserve">  POR</t>
  </si>
  <si>
    <t>ESCOLA-</t>
  </si>
  <si>
    <t>SEMIESCO-</t>
  </si>
  <si>
    <t>PSIC.</t>
  </si>
  <si>
    <t>QUIM.</t>
  </si>
  <si>
    <t>ELEC-</t>
  </si>
  <si>
    <t>MECA-</t>
  </si>
  <si>
    <t>TEPIC</t>
  </si>
  <si>
    <t>ENFER-</t>
  </si>
  <si>
    <t>TRONCO</t>
  </si>
  <si>
    <t>U. A.</t>
  </si>
  <si>
    <t xml:space="preserve"> EDO.</t>
  </si>
  <si>
    <t>RIZADO</t>
  </si>
  <si>
    <t>LARIZADO</t>
  </si>
  <si>
    <t>DE LA</t>
  </si>
  <si>
    <t>IND.</t>
  </si>
  <si>
    <t>COMP.</t>
  </si>
  <si>
    <t>TRO-</t>
  </si>
  <si>
    <t>FARM.</t>
  </si>
  <si>
    <t>NICA</t>
  </si>
  <si>
    <t>TE-</t>
  </si>
  <si>
    <t>ACAD.</t>
  </si>
  <si>
    <t>MERIA</t>
  </si>
  <si>
    <t>COMUN</t>
  </si>
  <si>
    <t>SUR</t>
  </si>
  <si>
    <t>BIOL.</t>
  </si>
  <si>
    <t>PIC</t>
  </si>
  <si>
    <t>CUADRO No. 14</t>
  </si>
  <si>
    <t>CUADRO Nº 16</t>
  </si>
  <si>
    <t>CS.  EDUCACION</t>
  </si>
  <si>
    <t>ECONOMIA</t>
  </si>
  <si>
    <t>MATEMA-</t>
  </si>
  <si>
    <t>MED. VET.</t>
  </si>
  <si>
    <t>ODONTO-</t>
  </si>
  <si>
    <t xml:space="preserve">CONTROL </t>
  </si>
  <si>
    <t>TICAS</t>
  </si>
  <si>
    <t>HUMANA</t>
  </si>
  <si>
    <t>Y ZOOT.</t>
  </si>
  <si>
    <t>LOGIA</t>
  </si>
  <si>
    <t>Y COMPU-</t>
  </si>
  <si>
    <t>TRONI-</t>
  </si>
  <si>
    <t>TACION</t>
  </si>
  <si>
    <t>CA</t>
  </si>
  <si>
    <t xml:space="preserve">  TEPIC</t>
  </si>
  <si>
    <t xml:space="preserve">  TUXPAN</t>
  </si>
  <si>
    <t xml:space="preserve">  SAN BLAS</t>
  </si>
  <si>
    <t>NIVEL MEDIO SUPERIOR</t>
  </si>
  <si>
    <t>ALUMNOS INSCRITOS A PRIMER AÑO  SEGÚN MUNICIPIO DE NACIMIENTO DEL NIVEL POSGRADO.</t>
  </si>
  <si>
    <t xml:space="preserve">MUNICIPIOS </t>
  </si>
  <si>
    <t>DE NAYARIT</t>
  </si>
  <si>
    <t xml:space="preserve">  ACAPONETA</t>
  </si>
  <si>
    <t xml:space="preserve">  AHUACATLAN</t>
  </si>
  <si>
    <t xml:space="preserve">  AMATLAN DE CAÑAS</t>
  </si>
  <si>
    <t xml:space="preserve">  BAHIA DE BANDERAS</t>
  </si>
  <si>
    <t xml:space="preserve">  COMPOSTELA</t>
  </si>
  <si>
    <t xml:space="preserve">  EL NAYAR</t>
  </si>
  <si>
    <t xml:space="preserve">  HUAJICORI</t>
  </si>
  <si>
    <t xml:space="preserve">  IXTLAN DEL RIO</t>
  </si>
  <si>
    <t xml:space="preserve">  JALA</t>
  </si>
  <si>
    <t xml:space="preserve">  LA YESCA</t>
  </si>
  <si>
    <t xml:space="preserve">  ROSAMORADA</t>
  </si>
  <si>
    <t xml:space="preserve">  RUIZ</t>
  </si>
  <si>
    <t xml:space="preserve">  SANTIAGO IXCUINTLA</t>
  </si>
  <si>
    <t xml:space="preserve">  STA. MARIA DEL ORO</t>
  </si>
  <si>
    <t xml:space="preserve">  SAN PEDRO LAGUNILLAS</t>
  </si>
  <si>
    <t xml:space="preserve">  TECUALA</t>
  </si>
  <si>
    <t xml:space="preserve">  XALISCO</t>
  </si>
  <si>
    <t xml:space="preserve">  OTROS</t>
  </si>
  <si>
    <t>CUADRO Nº 19</t>
  </si>
  <si>
    <t>MUNICIPIOS</t>
  </si>
  <si>
    <t>U.</t>
  </si>
  <si>
    <t>U. ACAD.</t>
  </si>
  <si>
    <t xml:space="preserve">  NIVEL  POSGRADO</t>
  </si>
  <si>
    <t xml:space="preserve">     S  U  M  A</t>
  </si>
  <si>
    <t>25 O MAS</t>
  </si>
  <si>
    <t xml:space="preserve">  H</t>
  </si>
  <si>
    <t xml:space="preserve">  M</t>
  </si>
  <si>
    <t xml:space="preserve"> M</t>
  </si>
  <si>
    <t>NIVEL  Y  ESCUELA</t>
  </si>
  <si>
    <t xml:space="preserve">NIVEL  Y  ESCUELA  </t>
  </si>
  <si>
    <t xml:space="preserve">PRIVADA </t>
  </si>
  <si>
    <t xml:space="preserve"> AGRICULTURA</t>
  </si>
  <si>
    <t xml:space="preserve">  CIENCIAS   E  INGENIERIAS</t>
  </si>
  <si>
    <t xml:space="preserve">  SAN PEDRO LAG.</t>
  </si>
  <si>
    <t>GINEC.</t>
  </si>
  <si>
    <t>MED.</t>
  </si>
  <si>
    <t>SUP.</t>
  </si>
  <si>
    <t>GRAL.</t>
  </si>
  <si>
    <t>ANES-</t>
  </si>
  <si>
    <t>TESIO-</t>
  </si>
  <si>
    <t>ECON.</t>
  </si>
  <si>
    <t>PECUA-</t>
  </si>
  <si>
    <t>RIAS</t>
  </si>
  <si>
    <t>AMBIEN-</t>
  </si>
  <si>
    <t>TALES</t>
  </si>
  <si>
    <t>AGRICULTURA</t>
  </si>
  <si>
    <t xml:space="preserve">CS. </t>
  </si>
  <si>
    <t>ESCO-</t>
  </si>
  <si>
    <t>LARI-</t>
  </si>
  <si>
    <t>ZADO</t>
  </si>
  <si>
    <t>SEMIES-</t>
  </si>
  <si>
    <t>COLARI-</t>
  </si>
  <si>
    <t>MATE-</t>
  </si>
  <si>
    <t>MATI-</t>
  </si>
  <si>
    <t>CAS</t>
  </si>
  <si>
    <t xml:space="preserve">   CS. MEDICAS CON ESP. EN DOCENCIA EN MEDICINA</t>
  </si>
  <si>
    <t xml:space="preserve">   CS. MEDICAS CON ESP. EN EPIDEMIOLOGIA CLINICA</t>
  </si>
  <si>
    <t xml:space="preserve">   TURISMO SUSTENTABLE</t>
  </si>
  <si>
    <t xml:space="preserve">    ADMINISTRACION Y DOCENCIA EN AREA DE SALUD</t>
  </si>
  <si>
    <t xml:space="preserve">      ENFERMERIA (C.COMPLEMENTARIO)</t>
  </si>
  <si>
    <t>HUMA-</t>
  </si>
  <si>
    <t>NA</t>
  </si>
  <si>
    <t>MEDI-</t>
  </si>
  <si>
    <t>CINA</t>
  </si>
  <si>
    <t>VET.</t>
  </si>
  <si>
    <t>ZOOT.</t>
  </si>
  <si>
    <t>VETER.</t>
  </si>
  <si>
    <t>ODON-</t>
  </si>
  <si>
    <t>TOLO-</t>
  </si>
  <si>
    <t>GIA</t>
  </si>
  <si>
    <t>CS.  EDUC.</t>
  </si>
  <si>
    <t>Y</t>
  </si>
  <si>
    <t>EDUCA-</t>
  </si>
  <si>
    <t>CION</t>
  </si>
  <si>
    <t>OBST.</t>
  </si>
  <si>
    <t>INSCRIPCION A PRIMER AÑO SEGUN MUNICIPIO DONDE CURSARON EL ANTECEDENTE DE ESTUDIO DEL NIVEL POSGRADO.</t>
  </si>
  <si>
    <t xml:space="preserve"> CIENCIAS  E  INGENIERIAS</t>
  </si>
  <si>
    <t>TIVA</t>
  </si>
  <si>
    <t>CONTROL</t>
  </si>
  <si>
    <t xml:space="preserve">MED. </t>
  </si>
  <si>
    <t>HUM.</t>
  </si>
  <si>
    <t>NIVEL SUPERIOR</t>
  </si>
  <si>
    <t xml:space="preserve">   % RESPECTO A LA</t>
  </si>
  <si>
    <t xml:space="preserve">   % RESPECTO </t>
  </si>
  <si>
    <t xml:space="preserve">       UNIVERSIDAD</t>
  </si>
  <si>
    <t xml:space="preserve">       AL NIVEL</t>
  </si>
  <si>
    <t xml:space="preserve"> TOTAL</t>
  </si>
  <si>
    <t xml:space="preserve">    S U M A</t>
  </si>
  <si>
    <t xml:space="preserve">         SEGUNDO</t>
  </si>
  <si>
    <t xml:space="preserve">     TERCERO</t>
  </si>
  <si>
    <t xml:space="preserve">      CUARTO</t>
  </si>
  <si>
    <t xml:space="preserve">      QUINTO</t>
  </si>
  <si>
    <t>POB.</t>
  </si>
  <si>
    <t>ESC.</t>
  </si>
  <si>
    <t xml:space="preserve">    S  E  G  U  N  D  O</t>
  </si>
  <si>
    <t xml:space="preserve">   T  E  R  C  E  R  O</t>
  </si>
  <si>
    <t xml:space="preserve">Q  U  I  N  T  O         </t>
  </si>
  <si>
    <t>FACULTAD DE AGRICULTURA</t>
  </si>
  <si>
    <t>FACULTAD DE DERECHO</t>
  </si>
  <si>
    <t>FACULTAD DE ECONOMIA</t>
  </si>
  <si>
    <t xml:space="preserve">FACULTAD DE ENFERMERIA  </t>
  </si>
  <si>
    <t xml:space="preserve">FACULTAD DE MEDICINA HUMANA </t>
  </si>
  <si>
    <t>FACULTAD DE ODONTOLOGIA</t>
  </si>
  <si>
    <t>FACULTAD DE TURISMO</t>
  </si>
  <si>
    <t xml:space="preserve">FACULTAD DE AGRICULTURA </t>
  </si>
  <si>
    <t>FACULTAD DE CS. E INGENIERIAS</t>
  </si>
  <si>
    <t>FACULTAD DE ENFERMERIA</t>
  </si>
  <si>
    <t>FACULTAD DE ING. PESQUERA</t>
  </si>
  <si>
    <t>FACULTAD DE MEDICINA HUMANA</t>
  </si>
  <si>
    <t xml:space="preserve">FACULTAD DE ENFERMERIA </t>
  </si>
  <si>
    <t xml:space="preserve">FACULTAD DE AGRICULTURA  </t>
  </si>
  <si>
    <t>MAESTRIA</t>
  </si>
  <si>
    <t xml:space="preserve">ASPIRANTES, INSCRITOS E INDICE DE ACEPTACION A PRIMER GRADO </t>
  </si>
  <si>
    <t>DEL NIVEL MEDIO SUPERIOR. CICLO ESCOLAR 2000/2001.</t>
  </si>
  <si>
    <t>CUADRO No. 3</t>
  </si>
  <si>
    <t>ASPIRANTES</t>
  </si>
  <si>
    <t xml:space="preserve">  INSCRITOS  EN</t>
  </si>
  <si>
    <t xml:space="preserve">INDICE DE </t>
  </si>
  <si>
    <t>LA UAN</t>
  </si>
  <si>
    <t xml:space="preserve"> ACEPTACION</t>
  </si>
  <si>
    <t xml:space="preserve">  PREPA. Nº 1 TEPIC</t>
  </si>
  <si>
    <t xml:space="preserve">  PREPA. Nº 2 SANTIAGO IXCUINTLA</t>
  </si>
  <si>
    <t xml:space="preserve">  PREPA. Nº 3 ACAPONETA</t>
  </si>
  <si>
    <t xml:space="preserve">  PREPA. Nº 4 TECUALA</t>
  </si>
  <si>
    <t xml:space="preserve">  PREPA. Nº 5 TUXPAN</t>
  </si>
  <si>
    <t xml:space="preserve">  PREPA. Nº 6 IXTLAN DEL RIO</t>
  </si>
  <si>
    <t xml:space="preserve">  PREPA. Nº 7 COMPOSTELA</t>
  </si>
  <si>
    <t xml:space="preserve">  PREPA. Nº 8 AHUACATLAN</t>
  </si>
  <si>
    <t xml:space="preserve">  PREPA. Nº 9 VILLA HIDALGO</t>
  </si>
  <si>
    <t xml:space="preserve">  PREPA. Nº 10 VALLE DE BANDERAS</t>
  </si>
  <si>
    <t xml:space="preserve">ALUMNOS INSCRITOS A PRIMER GRADO SEGÚN ENTIDAD FEDERATIVA DE </t>
  </si>
  <si>
    <t>NACIMIENTO DEL NIVEL MEDIO SUPERIOR POR ESCUELA. CICLO ESCOLAR 2000/2001.</t>
  </si>
  <si>
    <t>MANTENIMIENTO POR SEXO, NIVEL  POSGRADO POR ESCUELA. CICLO ESCOLAR 2000/2001*.</t>
  </si>
  <si>
    <t xml:space="preserve">  CIENCIAS AGRICOLAS Y FORESTALES</t>
  </si>
  <si>
    <t xml:space="preserve">  CIENCIAS PECUARIAS</t>
  </si>
  <si>
    <t xml:space="preserve">      CIENCIAS AMBIENTALES</t>
  </si>
  <si>
    <t xml:space="preserve">      CS. MEDICAS CON ESP. EN DOC. EN MEDICINA</t>
  </si>
  <si>
    <t xml:space="preserve">      CS. MEDICAS C/ESP. EN EPID. CLINICA</t>
  </si>
  <si>
    <t xml:space="preserve">      CIENCIAS ODONTOLOGICAS</t>
  </si>
  <si>
    <t xml:space="preserve">      CIENCIAS PECUARIAS</t>
  </si>
  <si>
    <t xml:space="preserve">    GINECOLOGIA  Y OBSTETRICIA</t>
  </si>
  <si>
    <t xml:space="preserve">  PREPA. Nº 11 RUIZ</t>
  </si>
  <si>
    <t xml:space="preserve">  PREPA. Nº 12 SAN BLAS</t>
  </si>
  <si>
    <t xml:space="preserve">  PREPA. Nº 13 TEPIC</t>
  </si>
  <si>
    <t xml:space="preserve">  PREPA. Nº 14 TEPIC</t>
  </si>
  <si>
    <t xml:space="preserve">  PREPA. Nº 15 PUENTE DE CAMOTLAN</t>
  </si>
  <si>
    <t xml:space="preserve">  MUSICA</t>
  </si>
  <si>
    <t>POBLACION ESCOLAR DE PRIMER INGRESO, REINGRESO Y REPETIDOR DEL NIVEL MEDIO SUPERIOR, POR</t>
  </si>
  <si>
    <t>CUADRO No. 12</t>
  </si>
  <si>
    <t xml:space="preserve">P  R  I  M  E  R  O </t>
  </si>
  <si>
    <t xml:space="preserve">    MUSICA *</t>
  </si>
  <si>
    <t>* CORRESPONDE A INSTRUCTOR DE MUSICA (MEDIO TERMINAL)</t>
  </si>
  <si>
    <t>UAN- DPDU</t>
  </si>
  <si>
    <t xml:space="preserve">ALUMNOS INSCRITOS A PRIMER GRADO AL NIVEL MEDIO SUPERIOR </t>
  </si>
  <si>
    <t>PROVENIENTES DE INSTITUCIONES EDUCATIVAS DEL ESTADO DE NAYARIT</t>
  </si>
  <si>
    <t>Y OTRAS ENTIDADES FEDERATIVAS. CICLO ESCOLAR 2000/2001.</t>
  </si>
  <si>
    <t>CUADRO No. 15</t>
  </si>
  <si>
    <t>INSTITUCIONES        EDUCATIVAS</t>
  </si>
  <si>
    <t xml:space="preserve">     DEL ESTADO DE NAYARIT</t>
  </si>
  <si>
    <t xml:space="preserve">     DE OTRAS ENTIDADES</t>
  </si>
  <si>
    <t xml:space="preserve">    PREPA No. 8  AHUCATLAN</t>
  </si>
  <si>
    <t>*CORRESPONDE A INSTRUCTOR DE MUSICA (MEDIO TERMINAL)</t>
  </si>
  <si>
    <t xml:space="preserve">POBLACION ESCOLAR SEGUN ENTIDAD FEDERATIVA DONDE CURSARON EL ANTECEDENTE DE ESTUDIO, DEL NIVEL MEDIO SUPERIOR POR ESCUELA DE PRIMER INGRESO Y REINGRESO. </t>
  </si>
  <si>
    <t>CICLO ESCOLAR 1997/1998.</t>
  </si>
  <si>
    <t>POR ESCUELA DE PRIMER INGRESO. CICLO ESCOLAR 2000/2001.</t>
  </si>
  <si>
    <t>CUADRO No. 17</t>
  </si>
  <si>
    <t>CUADRO No. 18</t>
  </si>
  <si>
    <t>PREPA 1</t>
  </si>
  <si>
    <t>PREPA 2</t>
  </si>
  <si>
    <t>PREPA 3</t>
  </si>
  <si>
    <t>PREPA 4</t>
  </si>
  <si>
    <t>PREPA 5</t>
  </si>
  <si>
    <t>PREPA 6</t>
  </si>
  <si>
    <t>PREPA 7</t>
  </si>
  <si>
    <t>PREPA 8</t>
  </si>
  <si>
    <t>PREPA 9</t>
  </si>
  <si>
    <t>PREPA 10</t>
  </si>
  <si>
    <t>PREPA 11</t>
  </si>
  <si>
    <t>PREPA 12</t>
  </si>
  <si>
    <t>PREPA 13</t>
  </si>
  <si>
    <t>PREPA 14</t>
  </si>
  <si>
    <t>PREPA 15 *</t>
  </si>
  <si>
    <t xml:space="preserve">ESCUELA </t>
  </si>
  <si>
    <t xml:space="preserve">SANTIAGO </t>
  </si>
  <si>
    <t>ACAPO-</t>
  </si>
  <si>
    <t>TECUALA</t>
  </si>
  <si>
    <t>TUXPAN</t>
  </si>
  <si>
    <t>IXTLAN</t>
  </si>
  <si>
    <t>COMPOS-</t>
  </si>
  <si>
    <t>AHUACA-</t>
  </si>
  <si>
    <t>VILLA HGO.</t>
  </si>
  <si>
    <t xml:space="preserve">VALLE </t>
  </si>
  <si>
    <t>RUIZ</t>
  </si>
  <si>
    <t>SAN BLAS</t>
  </si>
  <si>
    <t>PTE. DE</t>
  </si>
  <si>
    <t xml:space="preserve">DE </t>
  </si>
  <si>
    <t>IXCUIN.</t>
  </si>
  <si>
    <t>NETA</t>
  </si>
  <si>
    <t>TELA</t>
  </si>
  <si>
    <t>TLAN</t>
  </si>
  <si>
    <t>DE BAND.</t>
  </si>
  <si>
    <t>CAMOT.</t>
  </si>
  <si>
    <t>MUSICA</t>
  </si>
  <si>
    <t>1º ING.</t>
  </si>
  <si>
    <t xml:space="preserve">  OTROS ESTADOS</t>
  </si>
  <si>
    <t>POBLACION ESCOLAR SEGÚN ENTIDAD FEDERATIVA DONDE CURSARON  EL ANTECEDENTE DE ESTUDIO,</t>
  </si>
  <si>
    <t>DEL NIVEL MEDIO SUPERIOR POR ESCUELA DE PRIMER INGRESO. CICLO ESCOLAR 2000/2001.</t>
  </si>
  <si>
    <t>CUADRO No. 21</t>
  </si>
  <si>
    <t>PREPA No. 1 TEPIC</t>
  </si>
  <si>
    <t>PREPA No. 14 TEPIC</t>
  </si>
  <si>
    <t>CUADRO No. 61</t>
  </si>
  <si>
    <t>CUADRO No. 60</t>
  </si>
  <si>
    <t>PREPA No. 13 TEPIC</t>
  </si>
  <si>
    <t>PREPA No. 3   ACAPONETA</t>
  </si>
  <si>
    <t xml:space="preserve">PREPA No. 5   TUXPAN </t>
  </si>
  <si>
    <t>PREPA No. 10 VALLE DE BANDERAS</t>
  </si>
  <si>
    <t>OTRAS ESCUELAS</t>
  </si>
  <si>
    <t xml:space="preserve">POBLACION ESCOLAR SEGÚN MUNICIPIO DE NACIMIENTO, DEL NIVEL MEDIO SUPERIOR, </t>
  </si>
  <si>
    <t>CUADRO No. 24</t>
  </si>
  <si>
    <t>PREPA14</t>
  </si>
  <si>
    <t>PREPA 15</t>
  </si>
  <si>
    <t>M U N I C I P I P I O S</t>
  </si>
  <si>
    <t>SANTIAGO</t>
  </si>
  <si>
    <t>ACAPONETA</t>
  </si>
  <si>
    <t>AHUCATLAN</t>
  </si>
  <si>
    <t>VILLA</t>
  </si>
  <si>
    <t>VALLE DE</t>
  </si>
  <si>
    <t>D E   N A Y A R  I T</t>
  </si>
  <si>
    <t>MPO.</t>
  </si>
  <si>
    <t>IXCUINTLA</t>
  </si>
  <si>
    <t>DEL</t>
  </si>
  <si>
    <t>HIDALGO</t>
  </si>
  <si>
    <t>BANDERAS</t>
  </si>
  <si>
    <t>CAMOTLAN</t>
  </si>
  <si>
    <t>1°ING</t>
  </si>
  <si>
    <t xml:space="preserve">NIVEL MEDIO SUPERIOR </t>
  </si>
  <si>
    <t>AMATLAN DE CAÑAS</t>
  </si>
  <si>
    <t>BAHIA DE BANDERAS</t>
  </si>
  <si>
    <t>COMPOSTELA</t>
  </si>
  <si>
    <t>EL NAYAR</t>
  </si>
  <si>
    <t>HUAJICORI</t>
  </si>
  <si>
    <t>IXTLAN DEL RIO</t>
  </si>
  <si>
    <t>JALA</t>
  </si>
  <si>
    <t>LA YESCA</t>
  </si>
  <si>
    <t>ROSAMORADA</t>
  </si>
  <si>
    <t>SAN PEDRO LAGUNILLAS</t>
  </si>
  <si>
    <t>SANTA MARIA DEL ORO</t>
  </si>
  <si>
    <t>SANTIAGO IXCUINTLA</t>
  </si>
  <si>
    <t>XALISCO</t>
  </si>
  <si>
    <t>UAN -DPDU</t>
  </si>
  <si>
    <t xml:space="preserve">POBLACION ESCOLAR SEGUN MUNICIPIO DONDE CURSARON EL ANTECEDENTE DE ESTUDIO, </t>
  </si>
  <si>
    <t xml:space="preserve">POBLACION ESCOLAR SEGÚN  MUNICIPIO  DONDE  CURSARON EL ANTECEDENTE DE ESTUDIO, </t>
  </si>
  <si>
    <t>DEL NIVEL MEDIO SUPERIOR POR ESCUELA DE PRIMER INGRESO Y REINGRESO. CICLO ESCOLAR 1998/1999.</t>
  </si>
  <si>
    <t>DEL NIVEL MEDIO SUPERIOR POR ESCUELA DE PRIMER INGRESO .CICLO ESCOLAR 2000/2001.</t>
  </si>
  <si>
    <t>CUADRO NO. 23</t>
  </si>
  <si>
    <t>CUADRO NO. 27</t>
  </si>
  <si>
    <t xml:space="preserve"> ESCUELA</t>
  </si>
  <si>
    <t>M U N I C I P I O S</t>
  </si>
  <si>
    <t>SANT.</t>
  </si>
  <si>
    <t>ACAP.</t>
  </si>
  <si>
    <t xml:space="preserve"> COMPOS-</t>
  </si>
  <si>
    <t xml:space="preserve">   AHUACA-</t>
  </si>
  <si>
    <t xml:space="preserve">VILLA </t>
  </si>
  <si>
    <t xml:space="preserve"> VALLE DE</t>
  </si>
  <si>
    <t xml:space="preserve"> RUIZ</t>
  </si>
  <si>
    <t>SAN</t>
  </si>
  <si>
    <t xml:space="preserve"> TEPIC</t>
  </si>
  <si>
    <t>PTE.DE</t>
  </si>
  <si>
    <t>D E  N A Y A R I T</t>
  </si>
  <si>
    <t xml:space="preserve"> MPIO.</t>
  </si>
  <si>
    <t>IXCUIN</t>
  </si>
  <si>
    <t>HGO.</t>
  </si>
  <si>
    <t>BAND.</t>
  </si>
  <si>
    <t>BLAS</t>
  </si>
  <si>
    <t>NTVEL MEDIO SUPERIOR</t>
  </si>
  <si>
    <t xml:space="preserve"> SANTIAGO IXCUINTLA</t>
  </si>
  <si>
    <t xml:space="preserve">  SANTA MARIA DEL ORO</t>
  </si>
  <si>
    <t>POBLACION ESCOLAR DEL NIVEL MEDIO SUPERIOR, ESCUELA, EDAD Y SEXO. CICLO ESCOLAR 2000/2001.</t>
  </si>
  <si>
    <t>CUADRO No. 30</t>
  </si>
  <si>
    <t>HASTA 15</t>
  </si>
  <si>
    <t>20 A 24</t>
  </si>
  <si>
    <t xml:space="preserve">    PREPA No. 10 VALLE DE BANDERAS </t>
  </si>
  <si>
    <t>POBLACION ESCOLAR, NUMERO DE GRUPOS Y PROMEDIO DE ALUMNOS POR GRUPO, DEL NIVEL MEDIO SUPERIOR</t>
  </si>
  <si>
    <t>POR ESCUELA Y GRADO. CICLO ESCOLAR 2000/2001.</t>
  </si>
  <si>
    <t xml:space="preserve"> P R I M E R O</t>
  </si>
  <si>
    <t xml:space="preserve"> S  E  G  U  N  D  O</t>
  </si>
  <si>
    <t>PROMEDIO</t>
  </si>
  <si>
    <t xml:space="preserve">  No.</t>
  </si>
  <si>
    <t xml:space="preserve">  No. </t>
  </si>
  <si>
    <t xml:space="preserve">  GPOS.</t>
  </si>
  <si>
    <t>POR GPO.</t>
  </si>
  <si>
    <t>ESCOLAR,  DEL  NIVEL  MEDIO  SUPERIOR POR  ESCUELA. CICLO ESCOLAR 1999/2000.</t>
  </si>
  <si>
    <t>CUADRO Nº 35</t>
  </si>
  <si>
    <t>APROBACION</t>
  </si>
  <si>
    <t>REPROBACION</t>
  </si>
  <si>
    <t xml:space="preserve">ALUMNOS QUE NO PRESENTAN </t>
  </si>
  <si>
    <t xml:space="preserve">    %</t>
  </si>
  <si>
    <t xml:space="preserve">  ABSOLUTA</t>
  </si>
  <si>
    <t xml:space="preserve">  RELATIVA</t>
  </si>
  <si>
    <t xml:space="preserve">EGRESADOS DEL NIVEL MEDIO SUPERIOR, POR SEXO Y BACHILLERATO. </t>
  </si>
  <si>
    <t>CICLO ESCOLAR  1999/2000.</t>
  </si>
  <si>
    <t>CUADRO No. 38</t>
  </si>
  <si>
    <t>B   A   C   H   I   L   L   E   R   A   T   O</t>
  </si>
  <si>
    <t xml:space="preserve">  E S C U E L A S</t>
  </si>
  <si>
    <t>CiEN. AGROPEC.</t>
  </si>
  <si>
    <t>CIEN. DE LA SALUD</t>
  </si>
  <si>
    <t>C. NATUR Y EXC.</t>
  </si>
  <si>
    <t>C.  SOC. Y ADMIVAS.</t>
  </si>
  <si>
    <t>C. EDUC. Y HUMANID.</t>
  </si>
  <si>
    <t>C.  INGENIERIA  Y TEC.</t>
  </si>
  <si>
    <t xml:space="preserve">      H</t>
  </si>
  <si>
    <t xml:space="preserve">      M</t>
  </si>
  <si>
    <t xml:space="preserve">     M</t>
  </si>
  <si>
    <t xml:space="preserve">    PREPA No. 13 TEPIC      </t>
  </si>
  <si>
    <t xml:space="preserve">   PREPA No. 15 PTE. DE CAMOTLAN</t>
  </si>
  <si>
    <t>POBLACION ESCOLAR DEL NIVEL MEDIO SUPERIOR, ESTADO CIVIL, DEPENDIENTES</t>
  </si>
  <si>
    <t>CUADRO No. 44</t>
  </si>
  <si>
    <t>ECONOM.</t>
  </si>
  <si>
    <t>PREPA No.1 TEPIC</t>
  </si>
  <si>
    <t>PREPA No.2 SANTIAGO IXCUINTLA</t>
  </si>
  <si>
    <t xml:space="preserve">PREPA No.3 ACAPONETA </t>
  </si>
  <si>
    <t>PREPA No.4 TECUALA</t>
  </si>
  <si>
    <t>PREPA No.5 TUXPAN</t>
  </si>
  <si>
    <t>PREPA No.6 IXTLAN DEL RIO</t>
  </si>
  <si>
    <t>PREPA No.7 COMPOSTELA</t>
  </si>
  <si>
    <t>PREPA No.8 AHUACATLAN</t>
  </si>
  <si>
    <t>PREPA No.9 VILLA HIDALGO</t>
  </si>
  <si>
    <t>PREPA No.10 VALLE DE BANDERAS</t>
  </si>
  <si>
    <t>PREPA No.11 RUIZ</t>
  </si>
  <si>
    <t>PREPA No.12 SAN BLAS</t>
  </si>
  <si>
    <t>PREPA No.13 TEPIC</t>
  </si>
  <si>
    <t>PREPA No.14 TEPIC</t>
  </si>
  <si>
    <t>PREPA No.15 PUENTE DE CAMOTLAN</t>
  </si>
  <si>
    <t>POBLACION ESCOLAR DEL NIVEL MEDIO SUPERIOR EN RELACION CON EL</t>
  </si>
  <si>
    <t xml:space="preserve">NUMERO DE ALUMNOS  QUE TRABAJA Y  SECTOR PRODUCTIVO. </t>
  </si>
  <si>
    <t>CUADRO No. 46</t>
  </si>
  <si>
    <t>No. ALUM. TRABAJA</t>
  </si>
  <si>
    <t xml:space="preserve">   SECTOR</t>
  </si>
  <si>
    <t xml:space="preserve">          %</t>
  </si>
  <si>
    <t xml:space="preserve">       UAN-DPDU</t>
  </si>
  <si>
    <t>UAN-UIP</t>
  </si>
  <si>
    <t>MEDIOS DE TRANSPORTE QUE UTILIZA LA POBLACION ESCOLAR</t>
  </si>
  <si>
    <t>CUADRO No. 48</t>
  </si>
  <si>
    <t>MEDIO DE TRANSPORTE UTILIZADO</t>
  </si>
  <si>
    <t xml:space="preserve">   %</t>
  </si>
  <si>
    <t xml:space="preserve">  %</t>
  </si>
  <si>
    <t>NIVEL DE ESTUDIOS DE LOS PADRES DE LA</t>
  </si>
  <si>
    <t>POBLACION ESCOLAR DEL NIVEL MEDIO SUPERIOR.</t>
  </si>
  <si>
    <t>CICLO ESCOLAR  2000/2001.</t>
  </si>
  <si>
    <t>CUADRO No. 50</t>
  </si>
  <si>
    <t>ESCOLARIDAD ALCANZADA DE LOS PADRES</t>
  </si>
  <si>
    <t>POR INSTITUCIONES DE PROCEDENCIA. CICLO ESCOLAR 2000/2001.</t>
  </si>
  <si>
    <t>INSCRIPCION A PRIMER AÑO SEGUN ENTIDAD FEDERATIVA DE NACIMIENTO DEL NIVEL POSGRADO. CICLO ESCOLAR 2000/2001.</t>
  </si>
  <si>
    <t>DEL NIVEL POSGRADO. CICLO ESCOLAR 2000/2001.</t>
  </si>
  <si>
    <t>BIOLOGIA</t>
  </si>
  <si>
    <t>DE LA PROD.</t>
  </si>
  <si>
    <t>AGROPEC.</t>
  </si>
  <si>
    <t>CS.</t>
  </si>
  <si>
    <t>LOGICAS</t>
  </si>
  <si>
    <t>PENAL</t>
  </si>
  <si>
    <t>SUSTEN-</t>
  </si>
  <si>
    <t>TABLE</t>
  </si>
  <si>
    <t xml:space="preserve">ADMON. Y </t>
  </si>
  <si>
    <t>DOCENCIA</t>
  </si>
  <si>
    <t>A. SALUD</t>
  </si>
  <si>
    <t xml:space="preserve">GINECOL. </t>
  </si>
  <si>
    <t>DERE-</t>
  </si>
  <si>
    <t>CHO</t>
  </si>
  <si>
    <t>ENFERMERIA</t>
  </si>
  <si>
    <t>C. COMP.</t>
  </si>
  <si>
    <t>PSICOL.</t>
  </si>
  <si>
    <t>EDUCAT.</t>
  </si>
  <si>
    <t>PRODUCCION</t>
  </si>
  <si>
    <t>BIOLOGIA DE</t>
  </si>
  <si>
    <t>TOLOG.</t>
  </si>
  <si>
    <t>ADMON.</t>
  </si>
  <si>
    <t>DOCENC.</t>
  </si>
  <si>
    <t xml:space="preserve">C. </t>
  </si>
  <si>
    <t>COMPLE-.</t>
  </si>
  <si>
    <t>MENTAR.</t>
  </si>
  <si>
    <t xml:space="preserve">  BAJA CALIFORNIA NTE.</t>
  </si>
  <si>
    <t>PRODUCC.</t>
  </si>
  <si>
    <t>C.</t>
  </si>
  <si>
    <t>UNID.</t>
  </si>
  <si>
    <t xml:space="preserve">CION </t>
  </si>
  <si>
    <t>ADMON. Y</t>
  </si>
  <si>
    <t>GINECOL.</t>
  </si>
  <si>
    <t>OBSTET.</t>
  </si>
  <si>
    <t>COM-</t>
  </si>
  <si>
    <t>PLEM.</t>
  </si>
  <si>
    <t>ECONOMICOS Y VIVIENDA QUE OCUPA. CICLO ESCOLAR 2000/2001.</t>
  </si>
  <si>
    <t>NIVEL SUPERIOR Y MEDIO SUPERIOR</t>
  </si>
  <si>
    <t>SUPERIOR POR ESCUELA. CICLO ESCOLAR 2000/2001.</t>
  </si>
  <si>
    <t>ESCUELA. CICLO ESCOLAR 2000/2001.*</t>
  </si>
  <si>
    <t>DEPENDENCIA UNIVERSITARIA. CICLO ESCOLAR 2000/2001.*</t>
  </si>
  <si>
    <t>POR SEXO, NIVEL Y DEPENDENCIA. CICLO ESCOLAR 2000/2001.*</t>
  </si>
  <si>
    <t xml:space="preserve">     TRONCO COMUN EN CS. MEDICAS</t>
  </si>
  <si>
    <t xml:space="preserve">     ENFERMERIA (C. COMPLEMENT.)</t>
  </si>
  <si>
    <t>TRABAJO Y ESTUDIO SEGUN SECTOR PRODUCTIVO. CICLO ESCOLAR 2000/2001.</t>
  </si>
  <si>
    <t xml:space="preserve">     ENFERMERIA (C. COMPLEMENTARIO</t>
  </si>
  <si>
    <t>DEL NIVEL SUPERIOR. CICLO ESCOLAR 2000/2001.</t>
  </si>
  <si>
    <t xml:space="preserve">       TRONCO COMUN (U. ACAD. NTE.)</t>
  </si>
  <si>
    <t>CUADRO No. 56</t>
  </si>
  <si>
    <t xml:space="preserve">        UAN-DPDU</t>
  </si>
  <si>
    <t xml:space="preserve">    IMPUESTOS</t>
  </si>
  <si>
    <t xml:space="preserve">    ADMON Y DOCENCIA AREA SALUD</t>
  </si>
  <si>
    <t>CUADRO No. 54</t>
  </si>
  <si>
    <t xml:space="preserve">    UAN-DPDU</t>
  </si>
  <si>
    <t>*        DATOS A DICIEMBRE DE 2000.</t>
  </si>
  <si>
    <t xml:space="preserve">    CS. MEDICAS CON ESP. DOC. EN MED.</t>
  </si>
  <si>
    <t xml:space="preserve">    CS. MEDICAS CON ESP. EPID. CLINICA</t>
  </si>
  <si>
    <t>POSGRADO Y LICENCIATURA POR ESCUELA. CICLO ESCOLAR 2000/2001.</t>
  </si>
  <si>
    <t>ALUMNOS INSCRITOS A PRIMER AÑO DEL NIVEL POSGRADO POR  EDAD Y SEXO. CICLO ESCOLAR 2000/2001.</t>
  </si>
  <si>
    <t xml:space="preserve">   BIOLOGIA DE LA PROD. AGROPECUARIA</t>
  </si>
  <si>
    <t xml:space="preserve">   ADMON. Y DOCENCIA A. SALUD</t>
  </si>
  <si>
    <t>ALUMNOS INSCRITOS A PRIMER AÑO DEL NIVEL SUPERIOR POR ESCUELA, EDAD Y SEXO. CICLO ESCOLAR 2000/2001.</t>
  </si>
  <si>
    <t xml:space="preserve">     ENFERMERIA</t>
  </si>
  <si>
    <t xml:space="preserve">     ENFERMERIA (C. COMPLEMENTARIO)</t>
  </si>
  <si>
    <t>POR GRADO. CICLO ESCOLAR 2000/2001.</t>
  </si>
  <si>
    <t xml:space="preserve">     CIENCIAS AGRICOLAS Y FORESTALES</t>
  </si>
  <si>
    <t xml:space="preserve">     BIOLOGIA DE LA PROD. AGROPECUARIA</t>
  </si>
  <si>
    <t xml:space="preserve">     CS. MED. CON ESP. EN DOCENCIA EN MED.</t>
  </si>
  <si>
    <t>SEGUN TIPO DE BECA OTORGADA. CICLO ESCOLAR 2000/2001.</t>
  </si>
  <si>
    <t xml:space="preserve">    MED. VETERINARIA Y ZOOTECNIA</t>
  </si>
  <si>
    <t xml:space="preserve">     CIENCIAS AGRICOLAS Y FORESTALES </t>
  </si>
  <si>
    <t xml:space="preserve">     CS. MEDICAS CON ESP. DOC. EN MED.</t>
  </si>
  <si>
    <t xml:space="preserve">     CS. MED. CON ESP. EPIDEM. CLINICA</t>
  </si>
  <si>
    <t xml:space="preserve">      INF.  Y EST. (U. ACAD. SUR)</t>
  </si>
  <si>
    <t xml:space="preserve">     CS. MED. CON ESP. EN EPIDEM.  CLINICA</t>
  </si>
  <si>
    <t xml:space="preserve">     DERECHO PENAL</t>
  </si>
  <si>
    <t>ESCUELA Y GRADO. CICLO ESCOLAR 2000/2001.</t>
  </si>
  <si>
    <t xml:space="preserve">    ENFERMERIA (C.COMPLEMENTARIO)</t>
  </si>
  <si>
    <t>EDUCATIVO Y ESCUELA. PERIODO ENERO-DICIEMBRE DE 2000.</t>
  </si>
  <si>
    <t xml:space="preserve">   CS. MEDICAS CON ESP. EN DOCENCIA EN MED.</t>
  </si>
  <si>
    <t xml:space="preserve">   CIENCIAS ODONTOLOGICAS </t>
  </si>
  <si>
    <t xml:space="preserve">   ADMINISTRACION Y DOCENCIA EN AREA SALUD</t>
  </si>
  <si>
    <t>CLASIFICADOS POR NIVEL EDUCATIVO Y ESCUELA. CICLO ESCOLAR 2000/2001.</t>
  </si>
  <si>
    <t xml:space="preserve">     CS. MED. CON ESP. EN DOC. EN MEDICINA </t>
  </si>
  <si>
    <t xml:space="preserve">     CS.  MEDICAS CON ESP. EPIDEM. CLINICA</t>
  </si>
  <si>
    <t xml:space="preserve">     ADMINISTRACION Y DOC. AREA SALUD</t>
  </si>
  <si>
    <t xml:space="preserve">     ADMINISTRACION      </t>
  </si>
  <si>
    <t xml:space="preserve">     ADMINISTRACION (U. ACAD.  NTE.)     </t>
  </si>
  <si>
    <t xml:space="preserve">     INFORMATICA Y EST. (U. ACAD. SUR)</t>
  </si>
  <si>
    <t xml:space="preserve">    EGRESADOS  1999/2000</t>
  </si>
  <si>
    <t xml:space="preserve">     BIOLOGIA DE LA PROD. AGROPECUARIA </t>
  </si>
  <si>
    <t xml:space="preserve">     CS. MEDICAS CON ESP. EN DOC. EN MED.</t>
  </si>
  <si>
    <t xml:space="preserve">  ENFERMERIA</t>
  </si>
  <si>
    <t xml:space="preserve">  ENFERMERIA (C. COMPLEMENTARIO)</t>
  </si>
  <si>
    <t>Y SUPERIOR.  CICLO ESCOLAR 1999/2000.</t>
  </si>
  <si>
    <t xml:space="preserve">     AGRICULTURA (ESCOLARIZADO)</t>
  </si>
  <si>
    <t xml:space="preserve">     AGRICULTURA (SEMIESCOLARIZADO)</t>
  </si>
  <si>
    <t xml:space="preserve">     INGENIERIA MECANICA</t>
  </si>
  <si>
    <t>1 DE ENERO AL 29 DE DICIEMBRE DE 2000.</t>
  </si>
  <si>
    <t>GRADO ACADEMICO Y CATEGORIA DEL PERSONAL DOCENTE DEL NIVEL SUPERIOR. CICLO ESCOLAR 2000/2001.</t>
  </si>
  <si>
    <t xml:space="preserve"> NIVEL SUPERIOR</t>
  </si>
  <si>
    <t xml:space="preserve">  NIVEL LICENCIATURA</t>
  </si>
  <si>
    <t xml:space="preserve">    AGRICULTURA </t>
  </si>
  <si>
    <t xml:space="preserve">    CONTADURIA Y ADMINISTRACION</t>
  </si>
  <si>
    <t xml:space="preserve">       DERECHO (U. ACAD, SUR)</t>
  </si>
  <si>
    <t xml:space="preserve">     PESQUERO</t>
  </si>
  <si>
    <t xml:space="preserve">     ADMON. DE EMPRESAS PESQUERAS</t>
  </si>
  <si>
    <t xml:space="preserve">    MATEMATICAS </t>
  </si>
  <si>
    <t xml:space="preserve">     BIOLOGIA PROD. AGROPECUARIA</t>
  </si>
  <si>
    <t xml:space="preserve">     CS. MED. ESP. EN DOCENCIA MEDICINA</t>
  </si>
  <si>
    <t xml:space="preserve">     CS. MED. ESP. EN EPIDEM. CLINICA</t>
  </si>
  <si>
    <t xml:space="preserve">     TURISMO SUSTENTABLE</t>
  </si>
  <si>
    <t>GRADO ACADEMICO Y CATEGORIA DEL PERSONAL DOCENTE DEL NIVEL POSGRADO. CICLO ESCOLAR 2000/2001.</t>
  </si>
  <si>
    <t xml:space="preserve">     CS. MEDICAS CON ESP. EN EPID. CLINICA</t>
  </si>
  <si>
    <t>ESCOLAR, DEL NIVEL POSGRADO Y SUPERIOR POR ESCUELA. CICLO ESCOLAR 1999/2000.</t>
  </si>
  <si>
    <t>CIENCIAS E INGENIERIAS</t>
  </si>
  <si>
    <t>NTE.</t>
  </si>
  <si>
    <t>T.  COMUN</t>
  </si>
  <si>
    <t xml:space="preserve">Y </t>
  </si>
  <si>
    <t>CS. EDUCACION</t>
  </si>
  <si>
    <t>CONT.</t>
  </si>
  <si>
    <t xml:space="preserve">        M  A  E  S  T  R  I  A</t>
  </si>
  <si>
    <t xml:space="preserve">ALUMNOS INSCRITOS A PRIMER AÑO SEGUN ENTIDAD FEDERATIVA DONDE CURSARON EL ANTECEDENTE DE ESTUDIO </t>
  </si>
  <si>
    <t>U.  A.</t>
  </si>
  <si>
    <t>CIRU-</t>
  </si>
  <si>
    <t xml:space="preserve">U.    </t>
  </si>
  <si>
    <t xml:space="preserve">           M  A  E  S  T  R  I  A</t>
  </si>
  <si>
    <t>FACULTAD DE CONTADURIA Y ADMON.</t>
  </si>
  <si>
    <t>25 a 29</t>
  </si>
  <si>
    <t>30 a 34</t>
  </si>
  <si>
    <t>35 a 39</t>
  </si>
  <si>
    <t>40 y MAS</t>
  </si>
  <si>
    <t>HASTA 18</t>
  </si>
  <si>
    <t>FACULTAD DE CONTADURIA Y ADMINISTRACION</t>
  </si>
  <si>
    <t xml:space="preserve">   MUSICA*</t>
  </si>
  <si>
    <t>* CORRESPONDE A INSTRUCTOR DE MUSICA (MEDIA TERMINAL).</t>
  </si>
  <si>
    <t>ESCUELA SUP. DE MATEMATICAS</t>
  </si>
  <si>
    <t xml:space="preserve">   RECURSOS ACUATICOS</t>
  </si>
  <si>
    <t xml:space="preserve">   TECNOLOGIAS DE CAPTURAS</t>
  </si>
  <si>
    <t xml:space="preserve">   TRONCO COMUN (U. ACAD. SUR)</t>
  </si>
  <si>
    <t>M A E S T R I A</t>
  </si>
  <si>
    <t>E  S  P  E  C  I   A  L  I  D  A  D</t>
  </si>
  <si>
    <t xml:space="preserve">    AGRONOMO (SEMIESCOLARIZADO)</t>
  </si>
  <si>
    <t xml:space="preserve">    AGRONOMO (ESCOLARIZADO)</t>
  </si>
  <si>
    <t xml:space="preserve">    CIENCIAS DE LA EDUCACION</t>
  </si>
  <si>
    <t xml:space="preserve">    PSICOLOGIA EDUCATIVA</t>
  </si>
  <si>
    <t xml:space="preserve">    CONTROL Y COMPUTACION</t>
  </si>
  <si>
    <t xml:space="preserve">    ELECTRONICA</t>
  </si>
  <si>
    <t xml:space="preserve">    MECANICA</t>
  </si>
  <si>
    <t xml:space="preserve">    QUIMICO INDUSTRIAL</t>
  </si>
  <si>
    <t xml:space="preserve">    QUIMICO FARMACO-BIOLOGO</t>
  </si>
  <si>
    <t xml:space="preserve">    TRONCO COMUN </t>
  </si>
  <si>
    <t xml:space="preserve">    TRONCO COMUN (U. ACAD. NTE.)</t>
  </si>
  <si>
    <t xml:space="preserve">    ADMINISTRACION (U. ACAD. NTE.)</t>
  </si>
  <si>
    <t xml:space="preserve">     TRONCO COMUN (U. ACAD. SUR)</t>
  </si>
  <si>
    <t xml:space="preserve">    ADMINISTRACION</t>
  </si>
  <si>
    <t xml:space="preserve">    CONTADURIA</t>
  </si>
  <si>
    <t xml:space="preserve">    CONTADURIA (U. ACAD. NTE.)</t>
  </si>
  <si>
    <t xml:space="preserve">    TRONCO COMUN (U. ACAD. SUR)</t>
  </si>
  <si>
    <t xml:space="preserve">    CONTADURIA (U. ACAD. SUR)</t>
  </si>
  <si>
    <t xml:space="preserve">    DERECHO </t>
  </si>
  <si>
    <t xml:space="preserve">    DERECHO (U. ACAD. SUR)</t>
  </si>
  <si>
    <t xml:space="preserve">    ECONOMIA</t>
  </si>
  <si>
    <t xml:space="preserve">    INFORMATICA Y ESTADISTICAS</t>
  </si>
  <si>
    <t xml:space="preserve">    INFORMATICA Y ESTADISTICAS (U. ACAD. SUR)</t>
  </si>
  <si>
    <t xml:space="preserve">    ADMON. DE EMPRESAS PESQUERAS</t>
  </si>
  <si>
    <t xml:space="preserve">    RECURSOS ACUATICOS</t>
  </si>
  <si>
    <t xml:space="preserve">    TURISMO </t>
  </si>
  <si>
    <t xml:space="preserve">      CIENCIAS DE LA EDUCACION</t>
  </si>
  <si>
    <t xml:space="preserve">      PSICOLOGIA EDUCATIVA</t>
  </si>
  <si>
    <t xml:space="preserve">     CONTROL Y COMPUTACION</t>
  </si>
  <si>
    <t xml:space="preserve">      AGRONOMO (ESCOLARIZADO)</t>
  </si>
  <si>
    <t xml:space="preserve">      AGRONOMO (SEMIESCOLARIZADO)</t>
  </si>
  <si>
    <t xml:space="preserve">      CONTROL Y COMPUTACION</t>
  </si>
  <si>
    <t xml:space="preserve">      ELECTRONICA</t>
  </si>
  <si>
    <t xml:space="preserve">      MECANICA</t>
  </si>
  <si>
    <t xml:space="preserve">      QUIMICO FARMACO-BIOLOGO</t>
  </si>
  <si>
    <t xml:space="preserve">      QUIMICO INDUSTRIAL</t>
  </si>
  <si>
    <t xml:space="preserve">      TRONCO COMUN</t>
  </si>
  <si>
    <t xml:space="preserve">      TRONCO COMUN (U. ACAD. NTE.)</t>
  </si>
  <si>
    <t xml:space="preserve">      TRONCO COMUN (U. ACAD. SUR)</t>
  </si>
  <si>
    <t xml:space="preserve">      DERECHO</t>
  </si>
  <si>
    <t xml:space="preserve">      DERECHO (U. ACAD. SUR)</t>
  </si>
  <si>
    <t xml:space="preserve">      TURISMO</t>
  </si>
  <si>
    <t xml:space="preserve">      TURISMO (U. ACAD. SUR)</t>
  </si>
  <si>
    <t>FACULTAD DE CIENCIAS E INGENIERIAS</t>
  </si>
  <si>
    <t xml:space="preserve">      ADMINISTRACION</t>
  </si>
  <si>
    <t xml:space="preserve">      ADMINISTRACION (U. ACAD. NTE.)</t>
  </si>
  <si>
    <t>MANTENIMIENTO POR SEXO, NIVEL MEDIO SUPERIOR POR ESCUELA. CICLO ESCOLAR 2001/2002*.</t>
  </si>
  <si>
    <t>CUADRO No. 63</t>
  </si>
  <si>
    <t xml:space="preserve">  ADMINISTRATIVO</t>
  </si>
  <si>
    <t>*               DATOS A DICIEMBRE DE 1999.</t>
  </si>
  <si>
    <t xml:space="preserve">      CONTADURIA</t>
  </si>
  <si>
    <t xml:space="preserve">      CONTADURIA (U. ACAD. NTE.)</t>
  </si>
  <si>
    <t xml:space="preserve">      CONTADURIA (U. ACAD. SUR)</t>
  </si>
  <si>
    <t xml:space="preserve">   TRONCO COMUN EN CIENCIAS MEDICAS</t>
  </si>
  <si>
    <t xml:space="preserve">     DERECHO (U. ACAD. SUR)</t>
  </si>
  <si>
    <t xml:space="preserve">     TRONCO COMUN</t>
  </si>
  <si>
    <t xml:space="preserve">      ECONOMIA</t>
  </si>
  <si>
    <t xml:space="preserve">      INFORMATICA Y ESTADISTICAS</t>
  </si>
  <si>
    <t xml:space="preserve">      INFORMATICA Y ESTAD. (U. ACAD. SUR)</t>
  </si>
  <si>
    <t xml:space="preserve">      TECNOLOGIA DE CAPTURAS</t>
  </si>
  <si>
    <t xml:space="preserve">      RECURSOS ACUATICOS</t>
  </si>
  <si>
    <t xml:space="preserve">      ADMON. DE EMP. PESQUERAS</t>
  </si>
  <si>
    <t xml:space="preserve">      TURISMO (U.ACAD. SUR )</t>
  </si>
  <si>
    <t>FACULTAD DE CS. DE LA EDUCACION</t>
  </si>
  <si>
    <t xml:space="preserve">       TRONCO COMUN</t>
  </si>
  <si>
    <t xml:space="preserve">       CONTADURIA (U. ACAD. SUR)</t>
  </si>
  <si>
    <t xml:space="preserve">      ADMON. EMPRESAS PESQUERAS</t>
  </si>
  <si>
    <t xml:space="preserve">      TECNOLOGIAS DE CAPTURAS</t>
  </si>
  <si>
    <t xml:space="preserve">      TURISMO  (U. ACAD. SUR)</t>
  </si>
  <si>
    <t xml:space="preserve">   AGRONOMO (SEMIESCOLARIZADO)</t>
  </si>
  <si>
    <t xml:space="preserve">   CIENCIAS DE LA EDUCACION</t>
  </si>
  <si>
    <t xml:space="preserve">   PSICOLOGIA EDUCATIVA</t>
  </si>
  <si>
    <t xml:space="preserve">   CONTROL Y COMPUTACION</t>
  </si>
  <si>
    <t xml:space="preserve">   ELECTRONICA</t>
  </si>
  <si>
    <t xml:space="preserve">   MECANICA</t>
  </si>
  <si>
    <t xml:space="preserve">   QUIMICO FARMACO-BIOLOGO</t>
  </si>
  <si>
    <t xml:space="preserve">   QUIMICO INDUSTRIAL</t>
  </si>
  <si>
    <t xml:space="preserve">   TRONCO COMUN</t>
  </si>
  <si>
    <t xml:space="preserve">   TRONCO COMUN (U. ACAD. NTE.)</t>
  </si>
  <si>
    <t xml:space="preserve">     ADMINISTRACION (U. ACAD. NTE.)</t>
  </si>
  <si>
    <t xml:space="preserve">     CONTADURIA</t>
  </si>
  <si>
    <t xml:space="preserve">    DERECHO</t>
  </si>
  <si>
    <t xml:space="preserve">    TRONCO COMUN</t>
  </si>
  <si>
    <t xml:space="preserve">    INFORMATICA Y ESTADISTICA</t>
  </si>
  <si>
    <t xml:space="preserve">    INF. Y ESTAD. (U. ACAD. SUR)</t>
  </si>
  <si>
    <t xml:space="preserve">    TECNOLOGIAS DE CAPTURAS</t>
  </si>
  <si>
    <t xml:space="preserve">    ADMON. EMPRESAS PESQUERAS</t>
  </si>
  <si>
    <t xml:space="preserve">   TURISMO</t>
  </si>
  <si>
    <t xml:space="preserve">   TURISMO (U. ACAD. SUR)</t>
  </si>
  <si>
    <t xml:space="preserve">     ELECTRONICA</t>
  </si>
  <si>
    <t xml:space="preserve">     MECANICA</t>
  </si>
  <si>
    <t xml:space="preserve">     QUIMICO INDUSTRIAL</t>
  </si>
  <si>
    <t xml:space="preserve">      ENFERMERIA</t>
  </si>
  <si>
    <t xml:space="preserve">      ENFERMERIA (C. COMPLEMENTARIO)</t>
  </si>
  <si>
    <t xml:space="preserve">     QUIMICO FARMACO-BIOLOGO</t>
  </si>
  <si>
    <t xml:space="preserve">     TRONCO COMUN </t>
  </si>
  <si>
    <t xml:space="preserve">     TRONCO COMUN (U. ACAD. NTE.)</t>
  </si>
  <si>
    <t xml:space="preserve">     ADMINISTRACION</t>
  </si>
  <si>
    <t xml:space="preserve">     CONTADURIA (U. ACAD. NTE.)</t>
  </si>
  <si>
    <t xml:space="preserve">     CONTADURIA (U. ACAD. SUR)</t>
  </si>
  <si>
    <t xml:space="preserve">     DERECHO</t>
  </si>
  <si>
    <t xml:space="preserve">    ECONOMIA </t>
  </si>
  <si>
    <t xml:space="preserve">    INFORMATICA Y EST. (U. ACAD. SUR)</t>
  </si>
  <si>
    <t xml:space="preserve">   ADMON. EMPRESAS PESQUERAS</t>
  </si>
  <si>
    <t xml:space="preserve">     TURISMO </t>
  </si>
  <si>
    <t xml:space="preserve">     TURISMO (U. ACAD. SUR)</t>
  </si>
  <si>
    <t xml:space="preserve">FACULTAD DE CIENCIAS E INGENIERIAS </t>
  </si>
  <si>
    <t>Y ESTUDIOS</t>
  </si>
  <si>
    <t>ECONOMICOS</t>
  </si>
  <si>
    <t>OBSTETRICIA</t>
  </si>
  <si>
    <t>TROPICAL</t>
  </si>
  <si>
    <t>HORTICUL-</t>
  </si>
  <si>
    <t>TURA</t>
  </si>
  <si>
    <t xml:space="preserve">MEDI- </t>
  </si>
  <si>
    <t>E    S    P     E    C    I     A    L    I    D     A    D</t>
  </si>
  <si>
    <t xml:space="preserve">  HASTA 24</t>
  </si>
  <si>
    <t xml:space="preserve">   AGRICULTURA (ESCOLARIZADO)</t>
  </si>
  <si>
    <t xml:space="preserve">   AGRICULTURA (SEMIESCOLARIZADO</t>
  </si>
  <si>
    <t xml:space="preserve">   CONTADURIA</t>
  </si>
  <si>
    <t xml:space="preserve">   CONTADURIA (U. ACAD. SUR)</t>
  </si>
  <si>
    <t xml:space="preserve">   DERECHO (U. ACAD. SUR)</t>
  </si>
  <si>
    <t xml:space="preserve">   INFORM. Y ESTAD. (U. ACAD. SUR)</t>
  </si>
  <si>
    <t xml:space="preserve">   CONTADURIA (U. ACAD. NTE.)</t>
  </si>
  <si>
    <t xml:space="preserve">    TECNOLOGIA DE CAPTURAS</t>
  </si>
  <si>
    <t>FACULTAD DE MED. VET. Y ZOOTECNIA</t>
  </si>
  <si>
    <t xml:space="preserve">    TURISMO</t>
  </si>
  <si>
    <t xml:space="preserve">    TURISMO (U. ACAD. SUR)</t>
  </si>
  <si>
    <t>S        U        M        A</t>
  </si>
  <si>
    <t>FACULTAD DE MED. VETERINARIA Y ZOOT.</t>
  </si>
  <si>
    <t>FACULTAD DE CIENCIAS DE LA EDUCACION</t>
  </si>
  <si>
    <t>FACULTAD DE INGENIERIA PESQUERA</t>
  </si>
  <si>
    <t>LA  UNIVERSIDAD</t>
  </si>
  <si>
    <t>FACULTAD DE MED. VETERINARIA Y ZOOTECNIA</t>
  </si>
  <si>
    <t>ESCUELA SUPERIOR DE MATEMATICAS</t>
  </si>
  <si>
    <t xml:space="preserve">FACULTAD DE INGENIERIA PESQUERA </t>
  </si>
  <si>
    <t>A.</t>
  </si>
  <si>
    <t>S  E  G  U  N  D  O</t>
  </si>
  <si>
    <t>T  E  R  C  E  R  O</t>
  </si>
  <si>
    <t>C  U  A  R  T  O</t>
  </si>
  <si>
    <t>CUADRO No. 13</t>
  </si>
  <si>
    <t xml:space="preserve">    PREPA No. 8  AHUACATLAN</t>
  </si>
  <si>
    <t xml:space="preserve">   CS. MEDICAS ESP. EN DOCENCIA EN MEDICINA</t>
  </si>
  <si>
    <t xml:space="preserve">   CS. MEDICAS ESP. EN EPIDEMIOLOGIA CLINICA</t>
  </si>
  <si>
    <t xml:space="preserve">   ADMINISTRACION Y DOCENCIA AREA DE SALUD</t>
  </si>
  <si>
    <t>EDU-</t>
  </si>
  <si>
    <t>CACION</t>
  </si>
  <si>
    <t>HORTI-</t>
  </si>
  <si>
    <t>CULTURA</t>
  </si>
  <si>
    <t>UNIVERSIDAD  AUTONOMA  DE  NAYARIT</t>
  </si>
  <si>
    <t>POBLACION ESCOLAR POR SEXO, GRADO, ESCUELA DEL NIVEL MEDIO SUPERIOR. CICLO ESCOLAR 2000/2001</t>
  </si>
  <si>
    <t>PRIMERO</t>
  </si>
  <si>
    <t xml:space="preserve"> SEGUNDO</t>
  </si>
  <si>
    <t>TERCERO</t>
  </si>
  <si>
    <t xml:space="preserve">    P REPA No. 11 RUIZ</t>
  </si>
  <si>
    <t>* CORRESPONDE A INSTRUCTOR DE MUSICA (MEDIO TERMINAL).</t>
  </si>
  <si>
    <t>CUADRO  No. 6</t>
  </si>
  <si>
    <t>ESTUDIOS</t>
  </si>
  <si>
    <t>ESTADO</t>
  </si>
  <si>
    <t>NEGOCIOS</t>
  </si>
  <si>
    <t xml:space="preserve">  UNIVERSIDAD</t>
  </si>
  <si>
    <t>CUADRO No. 11</t>
  </si>
  <si>
    <t>CUADRO Nº 25</t>
  </si>
  <si>
    <t>CUADRO No. 28</t>
  </si>
  <si>
    <t>CUADRO Nº 22</t>
  </si>
  <si>
    <t xml:space="preserve">  </t>
  </si>
  <si>
    <t>DE</t>
  </si>
  <si>
    <t>PORCENTUAL DE LA MATRICULA POR ESCUELA. CICLO ESCOLAR 2000/2001.</t>
  </si>
  <si>
    <t xml:space="preserve">   CIENCIAS AGRICOLAS Y FORESTALES</t>
  </si>
  <si>
    <t xml:space="preserve">   BIOLOGIA DE LA PRODUCCION AGROPECUARIA</t>
  </si>
  <si>
    <t xml:space="preserve">  CIENCIAS MEDICAS CON ESP. EN DOCENCIA EN MEDICINA</t>
  </si>
  <si>
    <t xml:space="preserve">  CIENCIAS MEDICAS CON ESP. EN EPIDEMIOLOGIA CLINICA</t>
  </si>
  <si>
    <t xml:space="preserve">   CIENCIAS ODONTOLOGICAS</t>
  </si>
  <si>
    <t xml:space="preserve">   DERECHO PENAL</t>
  </si>
  <si>
    <t xml:space="preserve">  TURISMO SUSTENTABLE</t>
  </si>
  <si>
    <t xml:space="preserve">   ADMINISTRACION Y DOCENCIA EN AREA DE SALUD</t>
  </si>
  <si>
    <t xml:space="preserve">    ENFERMERIA</t>
  </si>
  <si>
    <t xml:space="preserve">    ENFERMERIA (C. COMPLEMENTARIO)</t>
  </si>
  <si>
    <t xml:space="preserve">    MUSICA</t>
  </si>
  <si>
    <t>CUADRO No. 29</t>
  </si>
  <si>
    <t>MATRICULA DE PRIMER GRADO POR NIVEL, ESCUELA, EDAD Y SEXO. CICLO 1992/1993.</t>
  </si>
  <si>
    <t>POBLACION ESCOLAR, NUMERO DE GRUPOS Y PROMEDIO DE ALUMNOS POR GRUPO, DEL NIVEL POSGRADO</t>
  </si>
  <si>
    <t xml:space="preserve">T  O  T  A  L </t>
  </si>
  <si>
    <t>P R I M E R O</t>
  </si>
  <si>
    <t>PROM.</t>
  </si>
  <si>
    <t xml:space="preserve">POB. </t>
  </si>
  <si>
    <t>No.</t>
  </si>
  <si>
    <t>ALUM.</t>
  </si>
  <si>
    <t xml:space="preserve">No. </t>
  </si>
  <si>
    <t>GPOS.</t>
  </si>
  <si>
    <t>X GPO.</t>
  </si>
  <si>
    <t xml:space="preserve">   DOCTORADO</t>
  </si>
  <si>
    <t xml:space="preserve">     CIENCIAS PECUARIAS</t>
  </si>
  <si>
    <t xml:space="preserve">   MAESTRIA</t>
  </si>
  <si>
    <t xml:space="preserve">     CIENCIAS AMBIENTALES</t>
  </si>
  <si>
    <t xml:space="preserve">     EDUCACION SUPERIOR</t>
  </si>
  <si>
    <t xml:space="preserve">     FINANZAS</t>
  </si>
  <si>
    <t xml:space="preserve">     HORTICULTURA TROPICAL</t>
  </si>
  <si>
    <t xml:space="preserve">     NEGOCIOS Y ESTUDIOS ECONOMICOS</t>
  </si>
  <si>
    <t xml:space="preserve">   ESPECIALIDAD</t>
  </si>
  <si>
    <t xml:space="preserve">     ANESTESIOLOGIA</t>
  </si>
  <si>
    <t xml:space="preserve">     CIRUGIA BUCAL</t>
  </si>
  <si>
    <t xml:space="preserve">     CIRUGIA GENERAL</t>
  </si>
  <si>
    <t xml:space="preserve">     GINECOLOGIA Y OBSTETRICIA</t>
  </si>
  <si>
    <t xml:space="preserve">     MEDICINA INTERNA</t>
  </si>
  <si>
    <t xml:space="preserve">     PEDIATRIA</t>
  </si>
  <si>
    <t xml:space="preserve">     PERIODONCIA</t>
  </si>
  <si>
    <t>POBLACION ESCOLAR, NUMERO DE GRUPOS Y PROMEDIO DE ALUMNOS POR GRUPO, DEL NIVEL SUPERIOR POR</t>
  </si>
  <si>
    <t>CUADRO No. 31</t>
  </si>
  <si>
    <t xml:space="preserve">      T  O  T  A  L </t>
  </si>
  <si>
    <t xml:space="preserve"> C  U  A  R  T  O</t>
  </si>
  <si>
    <t>Q  U  I  N  T  O</t>
  </si>
  <si>
    <t xml:space="preserve">    AGRICULTURA (ESCOLARIZADO)</t>
  </si>
  <si>
    <t xml:space="preserve">   AGRICULTURA (SEMIESCOLARIZADO)</t>
  </si>
  <si>
    <t xml:space="preserve">   ADMINISTRACION (U. ACAD. NTE.)</t>
  </si>
  <si>
    <t xml:space="preserve">   DERECHO </t>
  </si>
  <si>
    <t xml:space="preserve">  DERECHO (U. ACAD. SUR)</t>
  </si>
  <si>
    <t xml:space="preserve">   ECONOMIA</t>
  </si>
  <si>
    <t xml:space="preserve">   INFORMATICA Y ESTADISTICAS</t>
  </si>
  <si>
    <t xml:space="preserve">   INFORMATICA Y EST. (U. ACAD. SUR)</t>
  </si>
  <si>
    <t xml:space="preserve">   ADMON. DE EMPRESAS PESQUERAS</t>
  </si>
  <si>
    <t xml:space="preserve">ESCUELA SUP. DE MATEMATICAS </t>
  </si>
  <si>
    <t>CUADRO No. 32</t>
  </si>
  <si>
    <t xml:space="preserve">    PREPA No. 6 IXTLAN DEL RIO</t>
  </si>
  <si>
    <t xml:space="preserve">    PREPA No. 15 PUENTE DE CAMOTLAN</t>
  </si>
  <si>
    <t xml:space="preserve">   MUSICA</t>
  </si>
  <si>
    <t>INDICES ABSOLUTOS Y RELATIVOS DE APROBACION, REPROBACION Y DESERCION</t>
  </si>
  <si>
    <t xml:space="preserve">    APROBACION</t>
  </si>
  <si>
    <t>R E P R O B A C I O N</t>
  </si>
  <si>
    <t>DESERCION ESCOLAR</t>
  </si>
  <si>
    <t>PRESENT.</t>
  </si>
  <si>
    <t xml:space="preserve">ALUM. Q' NO PRESENTAN </t>
  </si>
  <si>
    <t xml:space="preserve">  NIVEL   Y  ESCUELA</t>
  </si>
  <si>
    <t>DE TODAS LAS</t>
  </si>
  <si>
    <t>INDICE</t>
  </si>
  <si>
    <t>DE 1 A 5</t>
  </si>
  <si>
    <t xml:space="preserve">MAS DE </t>
  </si>
  <si>
    <t xml:space="preserve">EXAMENES </t>
  </si>
  <si>
    <t>NINGUN EXAMEN FINAL.</t>
  </si>
  <si>
    <t>MATERIAS</t>
  </si>
  <si>
    <t>%</t>
  </si>
  <si>
    <t>5 MAT.</t>
  </si>
  <si>
    <t>FINALES</t>
  </si>
  <si>
    <t>ABSOLUTA</t>
  </si>
  <si>
    <t>RELATIVA</t>
  </si>
  <si>
    <t xml:space="preserve">    CIENCIAS ODONTOLOGICAS</t>
  </si>
  <si>
    <t xml:space="preserve">   AGRONOMO (ESCOLARIZADO)</t>
  </si>
  <si>
    <t xml:space="preserve">   CIENCIA DE LA EDUCACION</t>
  </si>
  <si>
    <t xml:space="preserve">  QUIMICO INDUSTRIAL</t>
  </si>
  <si>
    <t xml:space="preserve"> - TRONCO COMUN (U. ACAD. NTE.)</t>
  </si>
  <si>
    <t xml:space="preserve">  TRONCO COMUN (U. ACAD. SUR)</t>
  </si>
  <si>
    <t xml:space="preserve">   ADMINISTRACION</t>
  </si>
  <si>
    <t xml:space="preserve">  - ADMINISTRACION (U. ACAD. NTE.)</t>
  </si>
  <si>
    <t xml:space="preserve">  - CONTADURIA (U. ACAD. NTE.)</t>
  </si>
  <si>
    <t xml:space="preserve">FACULTAD DE DERECHO </t>
  </si>
  <si>
    <t xml:space="preserve">  TRONCO COMUN</t>
  </si>
  <si>
    <t xml:space="preserve">  ECONOMIA</t>
  </si>
  <si>
    <t xml:space="preserve">  INFORMATICA Y ESTADISTICA</t>
  </si>
  <si>
    <t xml:space="preserve">  INFORMATICA Y ESTAD. (U. ACAD. SUR)</t>
  </si>
  <si>
    <t xml:space="preserve">ENFERMERIA Y OBSTETRICIA </t>
  </si>
  <si>
    <t>MATEMATICAS</t>
  </si>
  <si>
    <t xml:space="preserve">  TURISMO</t>
  </si>
  <si>
    <t xml:space="preserve">  TURISMO (U. ACAD. SUR)</t>
  </si>
  <si>
    <t>NIVEL POSGRADO Y SUPERIOR</t>
  </si>
  <si>
    <t xml:space="preserve">  NIVEL SUPERIOR</t>
  </si>
  <si>
    <t>ALUMNOS INSCRITOS A PRIMER GRADO AL NIVEL SUPERIOR</t>
  </si>
  <si>
    <t xml:space="preserve">ALUMNOS INSCRITOS A PRIMER AÑO POR ESCUELA, SEGUN ENTIDAD FEDERATIVA DE NACIMIENTO DEL NIVEL SUPERIOR. </t>
  </si>
  <si>
    <t>INSCRIPCION A PRIMER AÑO POR ESCUELA, SEGÚN FEDERATIVA DONDE CURSARON EL ANTECEDENTE DE ESTUDIO DEL NIVEL SUPERIOR.</t>
  </si>
  <si>
    <t>ALUMNOS INSCRITOS A PRIMER AÑO POR ESCUELA, SEGUN MUNICIPIO DE NACIMIENTO DEL NIVEL SUPERIOR.</t>
  </si>
  <si>
    <t>ALUMNOS INSCRITOS A PRIMER AÑO SEGUN MUNICIPIO DONDE CURSARON EL ANTECEDENTE DE ESTUDIO DEL NIVEL SUPERIOR POR ESCUELA,</t>
  </si>
  <si>
    <t>POBLACION ESCOLAR DEL NIVEL SUPERIOR, SEGUN ESTADO CIVIL, DEPENDIENTES</t>
  </si>
  <si>
    <t xml:space="preserve">POBLACION ESCOLAR DEL NIVEL SUPERIOR EN RELACION CON EL </t>
  </si>
  <si>
    <t>ESCOLARIDAD ALCANZADA DE LOS PADRES DE LA  POBLACION ESCOLAR DEL NIVEL SUPERIOR.</t>
  </si>
  <si>
    <t>NIVEL POSGRADO, POR ESCUELA Y GRADO. CICLO ESCOLAR 2000/2001.</t>
  </si>
  <si>
    <t xml:space="preserve">    CIENCIAS AGRICOLAS Y FORESTALES</t>
  </si>
  <si>
    <t xml:space="preserve">    BIOLOGIA DE LA PROD. AGROPECUARIA</t>
  </si>
  <si>
    <t xml:space="preserve">    CS. MEDICAS CON ESP. EN DOCENCIA EN MED.</t>
  </si>
  <si>
    <t xml:space="preserve">    CS. MEDICAS CON ESP. EN EPIDEM. CLINICA</t>
  </si>
  <si>
    <t xml:space="preserve">    DERECHO PENAL</t>
  </si>
  <si>
    <t xml:space="preserve">    ADMON. Y DOCENCIA EN AREA DE SALUD</t>
  </si>
  <si>
    <t xml:space="preserve">    TURISMO SUSTENTABLE</t>
  </si>
  <si>
    <t>NIVEL SUPERIOR, POR ESCUELA Y GRADO. CICLO ESCOLAR 2000/2001.</t>
  </si>
  <si>
    <t xml:space="preserve">          UAN-DPDU</t>
  </si>
  <si>
    <t>CUADRO Nº 34</t>
  </si>
  <si>
    <t>NIVEL   Y  ESCUELA</t>
  </si>
  <si>
    <t>MATRICULA TOTAL, ALUMNOS DE PRIMER GRADO Y</t>
  </si>
  <si>
    <t xml:space="preserve">EGRESADOS POR SEXO,DEL NIVEL POSGRADO, SUPERIOR Y ESCUELA. </t>
  </si>
  <si>
    <t xml:space="preserve"> ALUMNOS</t>
  </si>
  <si>
    <t>HOMBRES</t>
  </si>
  <si>
    <t>MUJERES</t>
  </si>
  <si>
    <t xml:space="preserve"> MAESTRIA</t>
  </si>
  <si>
    <t xml:space="preserve">     CIENCIAS ODONTOLOGICAS</t>
  </si>
  <si>
    <t xml:space="preserve">     DERECHO PUBLICO</t>
  </si>
  <si>
    <t xml:space="preserve">     IMPUESTOS</t>
  </si>
  <si>
    <t xml:space="preserve">     ADMON. Y DOCENCIA AREA DE SALUD</t>
  </si>
  <si>
    <t xml:space="preserve">  AGRICULTURA (ESCOLARIZADO)</t>
  </si>
  <si>
    <t xml:space="preserve">  AGRICULTURA (SEMIESCOLARIZADO)</t>
  </si>
  <si>
    <t>FACULTAD DE CS. DE LA EDUC.</t>
  </si>
  <si>
    <t xml:space="preserve">  CIENCIAS DE LA EDUCACION</t>
  </si>
  <si>
    <t xml:space="preserve">  PSICOLOGIA EDUCATIVA</t>
  </si>
  <si>
    <t xml:space="preserve">  CONTROL Y COMPUTACION</t>
  </si>
  <si>
    <t xml:space="preserve">  ELECTRONICA</t>
  </si>
  <si>
    <t xml:space="preserve">  MECANICA</t>
  </si>
  <si>
    <t xml:space="preserve">  QUIMICO FARMACO-BIOLOGO</t>
  </si>
  <si>
    <t>FACULTAD DE CONTAD. Y ADMON.</t>
  </si>
  <si>
    <t xml:space="preserve">  TRONCO COMUN (U. ACAD. NTE.)</t>
  </si>
  <si>
    <t xml:space="preserve">  ADMINISTRACION</t>
  </si>
  <si>
    <t xml:space="preserve">  ADMINISTRACION (U. ACAD. NTE.)</t>
  </si>
  <si>
    <t xml:space="preserve">  CONTADURIA</t>
  </si>
  <si>
    <t xml:space="preserve">  CONTADURIA (U. ACAD. NTE.)</t>
  </si>
  <si>
    <t xml:space="preserve">  CONTADURIA (U. ACAD. SUR)</t>
  </si>
  <si>
    <t xml:space="preserve">  DERECHO</t>
  </si>
  <si>
    <t xml:space="preserve">  INFORMATICA Y ESTADISTICAS</t>
  </si>
  <si>
    <t xml:space="preserve">  INFORMATICA Y EST. (UNIDAD ACAD. SUR)</t>
  </si>
  <si>
    <t xml:space="preserve">  RECURSOS ACUATICOS</t>
  </si>
  <si>
    <t xml:space="preserve">  TECNOLOGIAS DE CAPTURAS</t>
  </si>
  <si>
    <t xml:space="preserve">         UAN-DPDU</t>
  </si>
  <si>
    <t>CUADRO No. 36</t>
  </si>
  <si>
    <t>TITULADOS POR SEXO, EN LAS ESCUELAS DEL NIVEL POSGRADO</t>
  </si>
</sst>
</file>

<file path=xl/styles.xml><?xml version="1.0" encoding="utf-8"?>
<styleSheet xmlns="http://schemas.openxmlformats.org/spreadsheetml/2006/main">
  <numFmts count="4">
    <numFmt numFmtId="172" formatCode="0.0_)"/>
    <numFmt numFmtId="173" formatCode="0_)"/>
    <numFmt numFmtId="174" formatCode="0.00_)"/>
    <numFmt numFmtId="184" formatCode="0.0"/>
  </numFmts>
  <fonts count="116">
    <font>
      <i/>
      <sz val="8"/>
      <name val="Helv"/>
    </font>
    <font>
      <i/>
      <sz val="7"/>
      <name val="Helv"/>
    </font>
    <font>
      <b/>
      <i/>
      <sz val="9"/>
      <name val="Helv"/>
    </font>
    <font>
      <i/>
      <sz val="9"/>
      <name val="Helv"/>
    </font>
    <font>
      <b/>
      <i/>
      <sz val="11"/>
      <name val="Helv"/>
    </font>
    <font>
      <b/>
      <i/>
      <sz val="10"/>
      <name val="Helv"/>
    </font>
    <font>
      <sz val="7"/>
      <name val="Helv"/>
    </font>
    <font>
      <b/>
      <i/>
      <sz val="12"/>
      <name val="Helv"/>
    </font>
    <font>
      <i/>
      <sz val="8"/>
      <name val="Helv"/>
    </font>
    <font>
      <b/>
      <i/>
      <sz val="8"/>
      <name val="Helv"/>
    </font>
    <font>
      <b/>
      <sz val="7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8"/>
      <name val="Helv"/>
    </font>
    <font>
      <b/>
      <i/>
      <sz val="7"/>
      <name val="Helv"/>
    </font>
    <font>
      <b/>
      <i/>
      <sz val="14"/>
      <name val="Times New Roman"/>
    </font>
    <font>
      <b/>
      <i/>
      <u/>
      <sz val="7"/>
      <name val="Helv"/>
    </font>
    <font>
      <b/>
      <i/>
      <u/>
      <sz val="8"/>
      <name val="Helv"/>
    </font>
    <font>
      <b/>
      <sz val="5"/>
      <name val="Helv"/>
    </font>
    <font>
      <u/>
      <sz val="7"/>
      <name val="Helv"/>
    </font>
    <font>
      <sz val="5"/>
      <name val="Helv"/>
    </font>
    <font>
      <sz val="5"/>
      <color indexed="11"/>
      <name val="Helv"/>
    </font>
    <font>
      <u val="double"/>
      <sz val="7"/>
      <color indexed="10"/>
      <name val="Helv"/>
    </font>
    <font>
      <sz val="7"/>
      <color indexed="15"/>
      <name val="Helv"/>
    </font>
    <font>
      <i/>
      <sz val="6"/>
      <name val="Times New Roman"/>
    </font>
    <font>
      <u val="double"/>
      <sz val="5"/>
      <name val="Helv"/>
    </font>
    <font>
      <b/>
      <u/>
      <sz val="8"/>
      <name val="Helv"/>
    </font>
    <font>
      <b/>
      <sz val="12"/>
      <name val="Helv"/>
    </font>
    <font>
      <u/>
      <sz val="8"/>
      <name val="Helv"/>
    </font>
    <font>
      <b/>
      <sz val="9"/>
      <name val="Helv"/>
    </font>
    <font>
      <b/>
      <sz val="11"/>
      <name val="Helv"/>
    </font>
    <font>
      <b/>
      <i/>
      <sz val="10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i/>
      <u/>
      <sz val="8"/>
      <name val="Helv"/>
    </font>
    <font>
      <b/>
      <i/>
      <sz val="8"/>
      <name val="Arial"/>
      <family val="2"/>
    </font>
    <font>
      <sz val="9"/>
      <name val="Helv"/>
    </font>
    <font>
      <i/>
      <sz val="8"/>
      <name val="Arial"/>
      <family val="2"/>
    </font>
    <font>
      <i/>
      <sz val="9"/>
      <name val="Arial"/>
      <family val="2"/>
    </font>
    <font>
      <u/>
      <sz val="10"/>
      <name val="Helv"/>
    </font>
    <font>
      <b/>
      <i/>
      <sz val="8"/>
      <name val="Arial Black"/>
      <family val="2"/>
    </font>
    <font>
      <i/>
      <sz val="8"/>
      <name val="Arial Black"/>
      <family val="2"/>
    </font>
    <font>
      <b/>
      <i/>
      <sz val="12"/>
      <name val="Arial Black"/>
      <family val="2"/>
    </font>
    <font>
      <i/>
      <sz val="11"/>
      <name val="Arial Black"/>
      <family val="2"/>
    </font>
    <font>
      <b/>
      <i/>
      <sz val="11"/>
      <name val="Arial Black"/>
      <family val="2"/>
    </font>
    <font>
      <b/>
      <i/>
      <sz val="10"/>
      <name val="Arial Black"/>
      <family val="2"/>
    </font>
    <font>
      <b/>
      <i/>
      <sz val="9"/>
      <name val="Arial Black"/>
      <family val="2"/>
    </font>
    <font>
      <b/>
      <sz val="14"/>
      <name val="Arial Black"/>
      <family val="2"/>
    </font>
    <font>
      <b/>
      <sz val="7"/>
      <name val="Arial Black"/>
      <family val="2"/>
    </font>
    <font>
      <sz val="7"/>
      <name val="Arial Black"/>
      <family val="2"/>
    </font>
    <font>
      <b/>
      <sz val="12"/>
      <name val="Arial Black"/>
      <family val="2"/>
    </font>
    <font>
      <b/>
      <sz val="8"/>
      <name val="Arial Black"/>
      <family val="2"/>
    </font>
    <font>
      <sz val="8"/>
      <name val="Arial Black"/>
      <family val="2"/>
    </font>
    <font>
      <b/>
      <sz val="9"/>
      <name val="Arial Black"/>
      <family val="2"/>
    </font>
    <font>
      <sz val="9"/>
      <name val="Arial"/>
      <family val="2"/>
    </font>
    <font>
      <b/>
      <sz val="11"/>
      <name val="Arial Black"/>
      <family val="2"/>
    </font>
    <font>
      <sz val="10"/>
      <name val="Arial Black"/>
      <family val="2"/>
    </font>
    <font>
      <b/>
      <sz val="10"/>
      <name val="Arial Black"/>
      <family val="2"/>
    </font>
    <font>
      <b/>
      <u/>
      <sz val="7"/>
      <name val="Arial Black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sz val="8"/>
      <name val="Arial"/>
      <family val="2"/>
    </font>
    <font>
      <b/>
      <i/>
      <sz val="14"/>
      <name val="Arial Black"/>
      <family val="2"/>
    </font>
    <font>
      <b/>
      <sz val="13.5"/>
      <name val="Arial Black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 Black"/>
      <family val="2"/>
    </font>
    <font>
      <b/>
      <sz val="9.5"/>
      <name val="Arial Black"/>
      <family val="2"/>
    </font>
    <font>
      <sz val="9.5"/>
      <name val="Arial Black"/>
      <family val="2"/>
    </font>
    <font>
      <u/>
      <sz val="9.5"/>
      <name val="Arial Black"/>
      <family val="2"/>
    </font>
    <font>
      <sz val="9.5"/>
      <name val="Arial"/>
      <family val="2"/>
    </font>
    <font>
      <b/>
      <sz val="13"/>
      <name val="Arial Black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3"/>
      <name val="Arial Black"/>
      <family val="2"/>
    </font>
    <font>
      <b/>
      <i/>
      <sz val="7"/>
      <name val="Arial"/>
      <family val="2"/>
    </font>
    <font>
      <i/>
      <sz val="7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b/>
      <i/>
      <sz val="7"/>
      <name val="Arial Black"/>
      <family val="2"/>
    </font>
    <font>
      <sz val="6"/>
      <name val="Helv"/>
    </font>
    <font>
      <i/>
      <sz val="10"/>
      <name val="Helv"/>
    </font>
    <font>
      <i/>
      <u/>
      <sz val="7"/>
      <name val="Helv"/>
    </font>
    <font>
      <i/>
      <u/>
      <sz val="9"/>
      <name val="Helv"/>
    </font>
    <font>
      <i/>
      <sz val="7"/>
      <name val="Times New Roman"/>
    </font>
    <font>
      <b/>
      <i/>
      <sz val="12"/>
      <name val="Arial"/>
      <family val="2"/>
    </font>
    <font>
      <i/>
      <sz val="10"/>
      <name val="Arial"/>
      <family val="2"/>
    </font>
    <font>
      <b/>
      <i/>
      <sz val="14"/>
      <name val="Helv"/>
    </font>
    <font>
      <i/>
      <sz val="12"/>
      <name val="Helv"/>
    </font>
    <font>
      <i/>
      <sz val="11"/>
      <name val="Helv"/>
    </font>
    <font>
      <b/>
      <i/>
      <sz val="13"/>
      <name val="Helv"/>
    </font>
    <font>
      <b/>
      <i/>
      <sz val="7"/>
      <name val="Times New Roman"/>
    </font>
    <font>
      <b/>
      <i/>
      <sz val="8"/>
      <name val="Times New Roman"/>
    </font>
    <font>
      <i/>
      <sz val="8"/>
      <name val="Times New Roman"/>
    </font>
    <font>
      <i/>
      <sz val="9.5"/>
      <name val="Arial"/>
      <family val="2"/>
    </font>
    <font>
      <sz val="11"/>
      <name val="Arial Black"/>
      <family val="2"/>
    </font>
    <font>
      <b/>
      <i/>
      <sz val="8.5"/>
      <name val="Arial Black"/>
      <family val="2"/>
    </font>
    <font>
      <i/>
      <sz val="8"/>
      <name val="Helv"/>
    </font>
    <font>
      <i/>
      <sz val="12"/>
      <name val="Arial Black"/>
      <family val="2"/>
    </font>
    <font>
      <i/>
      <sz val="7"/>
      <name val="Arial Black"/>
      <family val="2"/>
    </font>
    <font>
      <i/>
      <sz val="10"/>
      <name val="Arial Black"/>
      <family val="2"/>
    </font>
    <font>
      <b/>
      <sz val="6"/>
      <name val="Helv"/>
    </font>
    <font>
      <b/>
      <i/>
      <sz val="6"/>
      <name val="Arial Black"/>
      <family val="2"/>
    </font>
    <font>
      <i/>
      <sz val="6"/>
      <name val="Arial Black"/>
      <family val="2"/>
    </font>
    <font>
      <i/>
      <sz val="6"/>
      <name val="Helv"/>
    </font>
    <font>
      <i/>
      <sz val="9"/>
      <name val="Arial Black"/>
      <family val="2"/>
    </font>
    <font>
      <b/>
      <i/>
      <sz val="6"/>
      <name val="Times New Roman"/>
    </font>
    <font>
      <b/>
      <i/>
      <u/>
      <sz val="6"/>
      <name val="Times New Roman"/>
    </font>
    <font>
      <b/>
      <i/>
      <sz val="10"/>
      <color indexed="8"/>
      <name val="Arial Black"/>
      <family val="2"/>
    </font>
    <font>
      <b/>
      <i/>
      <sz val="16"/>
      <name val="Arial Black"/>
      <family val="2"/>
    </font>
    <font>
      <b/>
      <i/>
      <sz val="15"/>
      <name val="Helv"/>
    </font>
    <font>
      <i/>
      <sz val="13"/>
      <name val="Helv"/>
    </font>
  </fonts>
  <fills count="8">
    <fill>
      <patternFill patternType="none"/>
    </fill>
    <fill>
      <patternFill patternType="gray125"/>
    </fill>
    <fill>
      <patternFill patternType="lightGray">
        <fgColor indexed="8"/>
      </patternFill>
    </fill>
    <fill>
      <patternFill patternType="solid">
        <fgColor indexed="9"/>
        <bgColor indexed="64"/>
      </patternFill>
    </fill>
    <fill>
      <patternFill patternType="gray125">
        <fgColor indexed="8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45">
    <xf numFmtId="0" fontId="0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8" fillId="0" borderId="0" applyNumberFormat="0" applyFont="0"/>
    <xf numFmtId="0" fontId="6" fillId="0" borderId="0"/>
    <xf numFmtId="0" fontId="6" fillId="0" borderId="0"/>
    <xf numFmtId="0" fontId="8" fillId="0" borderId="0"/>
    <xf numFmtId="173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173" fontId="11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173" fontId="8" fillId="0" borderId="0"/>
    <xf numFmtId="174" fontId="8" fillId="0" borderId="0"/>
    <xf numFmtId="173" fontId="8" fillId="0" borderId="0"/>
    <xf numFmtId="173" fontId="8" fillId="0" borderId="0"/>
    <xf numFmtId="173" fontId="8" fillId="0" borderId="0"/>
    <xf numFmtId="0" fontId="13" fillId="0" borderId="0"/>
    <xf numFmtId="173" fontId="6" fillId="0" borderId="0"/>
    <xf numFmtId="173" fontId="8" fillId="0" borderId="0"/>
    <xf numFmtId="0" fontId="6" fillId="0" borderId="0"/>
    <xf numFmtId="0" fontId="8" fillId="0" borderId="0"/>
    <xf numFmtId="173" fontId="8" fillId="0" borderId="0"/>
    <xf numFmtId="173" fontId="8" fillId="0" borderId="0"/>
    <xf numFmtId="0" fontId="8" fillId="0" borderId="0"/>
    <xf numFmtId="0" fontId="8" fillId="0" borderId="0"/>
    <xf numFmtId="173" fontId="88" fillId="0" borderId="0"/>
    <xf numFmtId="173" fontId="8" fillId="0" borderId="0"/>
    <xf numFmtId="0" fontId="8" fillId="0" borderId="0"/>
    <xf numFmtId="173" fontId="1" fillId="0" borderId="0"/>
    <xf numFmtId="173" fontId="8" fillId="0" borderId="0"/>
  </cellStyleXfs>
  <cellXfs count="3650">
    <xf numFmtId="0" fontId="0" fillId="0" borderId="0" xfId="0"/>
    <xf numFmtId="0" fontId="0" fillId="0" borderId="0" xfId="0" applyAlignment="1" applyProtection="1">
      <alignment horizontal="left"/>
    </xf>
    <xf numFmtId="0" fontId="1" fillId="0" borderId="0" xfId="0" applyFont="1"/>
    <xf numFmtId="0" fontId="0" fillId="2" borderId="1" xfId="0" applyFill="1" applyBorder="1"/>
    <xf numFmtId="0" fontId="0" fillId="0" borderId="2" xfId="0" applyBorder="1"/>
    <xf numFmtId="0" fontId="1" fillId="0" borderId="1" xfId="0" applyFont="1" applyBorder="1"/>
    <xf numFmtId="0" fontId="1" fillId="0" borderId="3" xfId="0" applyFont="1" applyBorder="1"/>
    <xf numFmtId="0" fontId="0" fillId="0" borderId="1" xfId="0" applyBorder="1"/>
    <xf numFmtId="0" fontId="0" fillId="0" borderId="0" xfId="0" applyFill="1"/>
    <xf numFmtId="0" fontId="2" fillId="3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73" fontId="13" fillId="0" borderId="0" xfId="20" applyFont="1"/>
    <xf numFmtId="173" fontId="11" fillId="0" borderId="0" xfId="20"/>
    <xf numFmtId="173" fontId="11" fillId="0" borderId="0" xfId="20" applyAlignment="1" applyProtection="1">
      <alignment horizontal="left"/>
    </xf>
    <xf numFmtId="172" fontId="11" fillId="0" borderId="0" xfId="20" applyNumberFormat="1" applyProtection="1"/>
    <xf numFmtId="173" fontId="1" fillId="0" borderId="0" xfId="20" applyFont="1"/>
    <xf numFmtId="173" fontId="12" fillId="0" borderId="0" xfId="20" applyFont="1"/>
    <xf numFmtId="173" fontId="13" fillId="0" borderId="0" xfId="20" applyNumberFormat="1" applyFont="1" applyProtection="1"/>
    <xf numFmtId="173" fontId="15" fillId="0" borderId="0" xfId="20" applyFont="1"/>
    <xf numFmtId="173" fontId="8" fillId="0" borderId="0" xfId="41"/>
    <xf numFmtId="173" fontId="9" fillId="0" borderId="0" xfId="41" applyFont="1"/>
    <xf numFmtId="173" fontId="15" fillId="0" borderId="0" xfId="41" applyFont="1"/>
    <xf numFmtId="173" fontId="1" fillId="0" borderId="0" xfId="41" applyFont="1"/>
    <xf numFmtId="173" fontId="9" fillId="0" borderId="0" xfId="41" applyFont="1" applyAlignment="1" applyProtection="1">
      <alignment horizontal="center"/>
    </xf>
    <xf numFmtId="173" fontId="8" fillId="0" borderId="0" xfId="41" applyAlignment="1" applyProtection="1">
      <alignment horizontal="left"/>
    </xf>
    <xf numFmtId="173" fontId="8" fillId="0" borderId="4" xfId="41" applyBorder="1"/>
    <xf numFmtId="173" fontId="8" fillId="0" borderId="0" xfId="41" applyBorder="1"/>
    <xf numFmtId="173" fontId="8" fillId="0" borderId="0" xfId="41" applyNumberFormat="1" applyProtection="1"/>
    <xf numFmtId="173" fontId="1" fillId="0" borderId="0" xfId="41" applyFont="1" applyBorder="1"/>
    <xf numFmtId="172" fontId="8" fillId="0" borderId="0" xfId="41" applyNumberFormat="1" applyProtection="1"/>
    <xf numFmtId="173" fontId="8" fillId="0" borderId="0" xfId="41" applyProtection="1"/>
    <xf numFmtId="0" fontId="5" fillId="0" borderId="0" xfId="0" applyFont="1" applyAlignment="1" applyProtection="1">
      <alignment horizontal="center"/>
    </xf>
    <xf numFmtId="0" fontId="9" fillId="0" borderId="0" xfId="0" applyFont="1"/>
    <xf numFmtId="0" fontId="9" fillId="0" borderId="0" xfId="0" applyFont="1" applyAlignment="1" applyProtection="1">
      <alignment horizontal="left"/>
    </xf>
    <xf numFmtId="0" fontId="0" fillId="0" borderId="0" xfId="0" applyBorder="1"/>
    <xf numFmtId="0" fontId="9" fillId="0" borderId="0" xfId="0" applyFont="1" applyBorder="1"/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173" fontId="1" fillId="0" borderId="0" xfId="0" applyNumberFormat="1" applyFont="1" applyProtection="1"/>
    <xf numFmtId="173" fontId="9" fillId="0" borderId="0" xfId="0" applyNumberFormat="1" applyFont="1" applyProtection="1"/>
    <xf numFmtId="0" fontId="1" fillId="0" borderId="0" xfId="0" applyFont="1" applyBorder="1"/>
    <xf numFmtId="0" fontId="15" fillId="0" borderId="0" xfId="0" applyFont="1" applyBorder="1"/>
    <xf numFmtId="0" fontId="15" fillId="0" borderId="0" xfId="0" applyFont="1"/>
    <xf numFmtId="0" fontId="1" fillId="0" borderId="0" xfId="0" applyFont="1" applyFill="1"/>
    <xf numFmtId="0" fontId="9" fillId="0" borderId="0" xfId="0" applyFont="1" applyFill="1" applyAlignment="1" applyProtection="1">
      <alignment horizontal="left"/>
    </xf>
    <xf numFmtId="0" fontId="16" fillId="0" borderId="0" xfId="0" applyFont="1"/>
    <xf numFmtId="0" fontId="2" fillId="0" borderId="0" xfId="0" applyFont="1" applyAlignment="1" applyProtection="1">
      <alignment horizontal="center"/>
    </xf>
    <xf numFmtId="0" fontId="17" fillId="0" borderId="0" xfId="0" applyFont="1" applyBorder="1"/>
    <xf numFmtId="0" fontId="18" fillId="0" borderId="0" xfId="0" applyFont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6" fillId="0" borderId="0" xfId="2"/>
    <xf numFmtId="0" fontId="14" fillId="0" borderId="5" xfId="2" applyFont="1" applyBorder="1"/>
    <xf numFmtId="0" fontId="14" fillId="0" borderId="1" xfId="2" applyFont="1" applyBorder="1" applyAlignment="1">
      <alignment horizontal="center"/>
    </xf>
    <xf numFmtId="0" fontId="6" fillId="0" borderId="0" xfId="3"/>
    <xf numFmtId="0" fontId="10" fillId="0" borderId="0" xfId="3" applyFont="1"/>
    <xf numFmtId="0" fontId="10" fillId="0" borderId="2" xfId="3" applyFont="1" applyBorder="1"/>
    <xf numFmtId="0" fontId="10" fillId="0" borderId="6" xfId="3" applyFont="1" applyBorder="1"/>
    <xf numFmtId="0" fontId="6" fillId="0" borderId="1" xfId="3" applyFont="1" applyBorder="1"/>
    <xf numFmtId="0" fontId="6" fillId="0" borderId="0" xfId="3" applyFont="1"/>
    <xf numFmtId="0" fontId="10" fillId="0" borderId="1" xfId="3" applyFont="1" applyBorder="1"/>
    <xf numFmtId="0" fontId="10" fillId="0" borderId="7" xfId="3" applyFont="1" applyBorder="1"/>
    <xf numFmtId="0" fontId="6" fillId="0" borderId="7" xfId="3" applyFont="1" applyBorder="1"/>
    <xf numFmtId="0" fontId="6" fillId="0" borderId="6" xfId="3" applyFont="1" applyBorder="1"/>
    <xf numFmtId="0" fontId="21" fillId="0" borderId="0" xfId="3" applyFont="1"/>
    <xf numFmtId="0" fontId="22" fillId="0" borderId="0" xfId="3" applyFont="1"/>
    <xf numFmtId="0" fontId="23" fillId="0" borderId="0" xfId="3" applyFont="1"/>
    <xf numFmtId="0" fontId="22" fillId="0" borderId="8" xfId="3" applyFont="1" applyBorder="1"/>
    <xf numFmtId="0" fontId="22" fillId="4" borderId="8" xfId="3" applyFont="1" applyFill="1" applyBorder="1"/>
    <xf numFmtId="0" fontId="24" fillId="0" borderId="2" xfId="3" applyFont="1" applyBorder="1"/>
    <xf numFmtId="0" fontId="25" fillId="4" borderId="9" xfId="3" applyFont="1" applyFill="1" applyBorder="1"/>
    <xf numFmtId="0" fontId="26" fillId="5" borderId="3" xfId="3" applyFont="1" applyFill="1" applyBorder="1"/>
    <xf numFmtId="0" fontId="6" fillId="0" borderId="10" xfId="3" applyBorder="1"/>
    <xf numFmtId="0" fontId="19" fillId="0" borderId="6" xfId="3" applyFont="1" applyBorder="1"/>
    <xf numFmtId="0" fontId="6" fillId="4" borderId="3" xfId="3" applyFill="1" applyBorder="1"/>
    <xf numFmtId="0" fontId="6" fillId="0" borderId="0" xfId="5"/>
    <xf numFmtId="0" fontId="10" fillId="0" borderId="0" xfId="5" applyFont="1"/>
    <xf numFmtId="0" fontId="6" fillId="0" borderId="0" xfId="5" applyFont="1"/>
    <xf numFmtId="0" fontId="6" fillId="0" borderId="0" xfId="6"/>
    <xf numFmtId="0" fontId="10" fillId="0" borderId="0" xfId="6" applyFont="1"/>
    <xf numFmtId="0" fontId="11" fillId="0" borderId="0" xfId="6" applyFont="1" applyAlignment="1" applyProtection="1">
      <alignment horizontal="center"/>
    </xf>
    <xf numFmtId="0" fontId="10" fillId="2" borderId="0" xfId="6" applyFont="1" applyFill="1"/>
    <xf numFmtId="0" fontId="14" fillId="0" borderId="2" xfId="6" applyFont="1" applyBorder="1"/>
    <xf numFmtId="0" fontId="14" fillId="0" borderId="6" xfId="6" applyFont="1" applyBorder="1"/>
    <xf numFmtId="0" fontId="14" fillId="0" borderId="0" xfId="6" applyFont="1"/>
    <xf numFmtId="0" fontId="13" fillId="0" borderId="1" xfId="6" applyFont="1" applyBorder="1"/>
    <xf numFmtId="0" fontId="13" fillId="0" borderId="0" xfId="6" applyFont="1"/>
    <xf numFmtId="0" fontId="14" fillId="0" borderId="1" xfId="6" applyFont="1" applyBorder="1"/>
    <xf numFmtId="0" fontId="14" fillId="0" borderId="7" xfId="6" applyFont="1" applyBorder="1"/>
    <xf numFmtId="0" fontId="13" fillId="0" borderId="7" xfId="6" applyFont="1" applyBorder="1"/>
    <xf numFmtId="0" fontId="13" fillId="0" borderId="6" xfId="6" applyFont="1" applyBorder="1"/>
    <xf numFmtId="0" fontId="14" fillId="0" borderId="2" xfId="6" applyFont="1" applyBorder="1" applyAlignment="1" applyProtection="1">
      <alignment horizontal="left"/>
    </xf>
    <xf numFmtId="0" fontId="27" fillId="0" borderId="6" xfId="6" applyFont="1" applyBorder="1" applyProtection="1"/>
    <xf numFmtId="0" fontId="27" fillId="0" borderId="0" xfId="6" applyFont="1"/>
    <xf numFmtId="0" fontId="27" fillId="0" borderId="1" xfId="6" applyFont="1" applyBorder="1"/>
    <xf numFmtId="0" fontId="27" fillId="0" borderId="7" xfId="6" applyFont="1" applyBorder="1"/>
    <xf numFmtId="0" fontId="27" fillId="0" borderId="0" xfId="6" applyFont="1" applyProtection="1"/>
    <xf numFmtId="0" fontId="27" fillId="0" borderId="1" xfId="6" applyFont="1" applyBorder="1" applyProtection="1"/>
    <xf numFmtId="0" fontId="27" fillId="0" borderId="6" xfId="6" applyFont="1" applyBorder="1"/>
    <xf numFmtId="0" fontId="29" fillId="0" borderId="0" xfId="6" applyFont="1"/>
    <xf numFmtId="0" fontId="29" fillId="0" borderId="7" xfId="6" applyFont="1" applyBorder="1"/>
    <xf numFmtId="0" fontId="29" fillId="0" borderId="1" xfId="6" applyFont="1" applyBorder="1"/>
    <xf numFmtId="0" fontId="29" fillId="0" borderId="6" xfId="6" applyFont="1" applyBorder="1"/>
    <xf numFmtId="0" fontId="21" fillId="0" borderId="11" xfId="6" applyFont="1" applyBorder="1"/>
    <xf numFmtId="0" fontId="21" fillId="0" borderId="0" xfId="6" applyFont="1"/>
    <xf numFmtId="0" fontId="22" fillId="0" borderId="0" xfId="6" applyFont="1"/>
    <xf numFmtId="0" fontId="23" fillId="0" borderId="0" xfId="6" applyFont="1"/>
    <xf numFmtId="0" fontId="22" fillId="0" borderId="8" xfId="6" applyFont="1" applyBorder="1"/>
    <xf numFmtId="0" fontId="22" fillId="4" borderId="8" xfId="6" applyFont="1" applyFill="1" applyBorder="1"/>
    <xf numFmtId="0" fontId="24" fillId="0" borderId="2" xfId="6" applyFont="1" applyBorder="1"/>
    <xf numFmtId="0" fontId="25" fillId="4" borderId="9" xfId="6" applyFont="1" applyFill="1" applyBorder="1"/>
    <xf numFmtId="0" fontId="26" fillId="5" borderId="3" xfId="6" applyFont="1" applyFill="1" applyBorder="1"/>
    <xf numFmtId="0" fontId="6" fillId="0" borderId="10" xfId="6" applyBorder="1"/>
    <xf numFmtId="0" fontId="19" fillId="0" borderId="6" xfId="6" applyFont="1" applyBorder="1"/>
    <xf numFmtId="0" fontId="6" fillId="4" borderId="3" xfId="6" applyFill="1" applyBorder="1"/>
    <xf numFmtId="0" fontId="28" fillId="0" borderId="0" xfId="8" applyFont="1" applyAlignment="1" applyProtection="1">
      <alignment horizontal="center"/>
    </xf>
    <xf numFmtId="0" fontId="6" fillId="0" borderId="0" xfId="8"/>
    <xf numFmtId="0" fontId="4" fillId="0" borderId="0" xfId="0" applyFont="1" applyAlignment="1" applyProtection="1">
      <alignment horizontal="center"/>
    </xf>
    <xf numFmtId="0" fontId="14" fillId="0" borderId="2" xfId="8" applyFont="1" applyBorder="1"/>
    <xf numFmtId="0" fontId="14" fillId="0" borderId="6" xfId="8" applyFont="1" applyBorder="1"/>
    <xf numFmtId="0" fontId="14" fillId="0" borderId="12" xfId="8" applyFont="1" applyBorder="1"/>
    <xf numFmtId="0" fontId="14" fillId="0" borderId="7" xfId="8" applyFont="1" applyBorder="1"/>
    <xf numFmtId="0" fontId="14" fillId="0" borderId="1" xfId="8" applyFont="1" applyBorder="1"/>
    <xf numFmtId="0" fontId="14" fillId="0" borderId="13" xfId="8" applyFont="1" applyBorder="1"/>
    <xf numFmtId="0" fontId="6" fillId="0" borderId="0" xfId="9"/>
    <xf numFmtId="0" fontId="10" fillId="0" borderId="0" xfId="9" applyFont="1"/>
    <xf numFmtId="0" fontId="10" fillId="2" borderId="0" xfId="9" applyFont="1" applyFill="1"/>
    <xf numFmtId="0" fontId="21" fillId="0" borderId="0" xfId="9" applyFont="1"/>
    <xf numFmtId="0" fontId="22" fillId="0" borderId="0" xfId="9" applyFont="1"/>
    <xf numFmtId="0" fontId="23" fillId="0" borderId="0" xfId="9" applyFont="1"/>
    <xf numFmtId="0" fontId="22" fillId="0" borderId="8" xfId="9" applyFont="1" applyBorder="1"/>
    <xf numFmtId="0" fontId="22" fillId="4" borderId="8" xfId="9" applyFont="1" applyFill="1" applyBorder="1"/>
    <xf numFmtId="0" fontId="24" fillId="0" borderId="2" xfId="9" applyFont="1" applyBorder="1"/>
    <xf numFmtId="0" fontId="6" fillId="0" borderId="0" xfId="9" applyAlignment="1" applyProtection="1">
      <alignment horizontal="left"/>
    </xf>
    <xf numFmtId="0" fontId="25" fillId="4" borderId="9" xfId="9" applyFont="1" applyFill="1" applyBorder="1"/>
    <xf numFmtId="0" fontId="26" fillId="5" borderId="3" xfId="9" applyFont="1" applyFill="1" applyBorder="1"/>
    <xf numFmtId="0" fontId="6" fillId="0" borderId="10" xfId="9" applyBorder="1"/>
    <xf numFmtId="0" fontId="19" fillId="0" borderId="6" xfId="9" applyFont="1" applyBorder="1"/>
    <xf numFmtId="0" fontId="6" fillId="4" borderId="3" xfId="9" applyFill="1" applyBorder="1"/>
    <xf numFmtId="0" fontId="6" fillId="0" borderId="0" xfId="11"/>
    <xf numFmtId="0" fontId="10" fillId="0" borderId="0" xfId="11" applyFont="1"/>
    <xf numFmtId="0" fontId="12" fillId="0" borderId="0" xfId="11" applyFont="1" applyAlignment="1" applyProtection="1">
      <alignment horizontal="center"/>
    </xf>
    <xf numFmtId="0" fontId="10" fillId="0" borderId="13" xfId="11" applyFont="1" applyBorder="1"/>
    <xf numFmtId="0" fontId="10" fillId="0" borderId="1" xfId="11" applyFont="1" applyBorder="1"/>
    <xf numFmtId="0" fontId="10" fillId="0" borderId="12" xfId="11" applyFont="1" applyBorder="1"/>
    <xf numFmtId="0" fontId="10" fillId="0" borderId="2" xfId="11" applyFont="1" applyBorder="1"/>
    <xf numFmtId="0" fontId="6" fillId="0" borderId="4" xfId="11" applyFont="1" applyBorder="1"/>
    <xf numFmtId="0" fontId="6" fillId="0" borderId="0" xfId="12"/>
    <xf numFmtId="0" fontId="10" fillId="0" borderId="0" xfId="12" applyFont="1"/>
    <xf numFmtId="0" fontId="11" fillId="0" borderId="0" xfId="12" applyFont="1" applyAlignment="1" applyProtection="1">
      <alignment horizontal="center"/>
    </xf>
    <xf numFmtId="0" fontId="10" fillId="0" borderId="2" xfId="12" applyFont="1" applyBorder="1"/>
    <xf numFmtId="0" fontId="10" fillId="0" borderId="6" xfId="12" applyFont="1" applyBorder="1"/>
    <xf numFmtId="0" fontId="6" fillId="0" borderId="1" xfId="12" applyFont="1" applyBorder="1"/>
    <xf numFmtId="0" fontId="6" fillId="0" borderId="0" xfId="12" applyFont="1"/>
    <xf numFmtId="0" fontId="10" fillId="0" borderId="1" xfId="12" applyFont="1" applyBorder="1"/>
    <xf numFmtId="0" fontId="10" fillId="0" borderId="7" xfId="12" applyFont="1" applyBorder="1"/>
    <xf numFmtId="0" fontId="6" fillId="0" borderId="7" xfId="12" applyFont="1" applyBorder="1"/>
    <xf numFmtId="0" fontId="20" fillId="0" borderId="0" xfId="12" applyFont="1"/>
    <xf numFmtId="0" fontId="20" fillId="0" borderId="13" xfId="12" applyFont="1" applyBorder="1"/>
    <xf numFmtId="0" fontId="20" fillId="0" borderId="1" xfId="12" applyFont="1" applyBorder="1"/>
    <xf numFmtId="0" fontId="20" fillId="0" borderId="6" xfId="12" applyFont="1" applyBorder="1"/>
    <xf numFmtId="0" fontId="20" fillId="0" borderId="7" xfId="12" applyFont="1" applyBorder="1"/>
    <xf numFmtId="0" fontId="10" fillId="0" borderId="14" xfId="12" applyFont="1" applyBorder="1"/>
    <xf numFmtId="0" fontId="21" fillId="0" borderId="0" xfId="12" applyFont="1"/>
    <xf numFmtId="0" fontId="22" fillId="0" borderId="0" xfId="12" applyFont="1"/>
    <xf numFmtId="0" fontId="23" fillId="0" borderId="0" xfId="12" applyFont="1"/>
    <xf numFmtId="0" fontId="22" fillId="0" borderId="8" xfId="12" applyFont="1" applyBorder="1"/>
    <xf numFmtId="0" fontId="22" fillId="4" borderId="8" xfId="12" applyFont="1" applyFill="1" applyBorder="1"/>
    <xf numFmtId="0" fontId="24" fillId="0" borderId="2" xfId="12" applyFont="1" applyBorder="1"/>
    <xf numFmtId="0" fontId="6" fillId="0" borderId="0" xfId="12" applyAlignment="1" applyProtection="1">
      <alignment horizontal="left"/>
    </xf>
    <xf numFmtId="0" fontId="25" fillId="4" borderId="9" xfId="12" applyFont="1" applyFill="1" applyBorder="1"/>
    <xf numFmtId="0" fontId="26" fillId="5" borderId="3" xfId="12" applyFont="1" applyFill="1" applyBorder="1"/>
    <xf numFmtId="0" fontId="6" fillId="0" borderId="10" xfId="12" applyBorder="1"/>
    <xf numFmtId="0" fontId="19" fillId="0" borderId="6" xfId="12" applyFont="1" applyBorder="1"/>
    <xf numFmtId="0" fontId="6" fillId="4" borderId="3" xfId="12" applyFill="1" applyBorder="1"/>
    <xf numFmtId="173" fontId="9" fillId="0" borderId="0" xfId="14" applyFont="1"/>
    <xf numFmtId="173" fontId="8" fillId="0" borderId="0" xfId="14"/>
    <xf numFmtId="173" fontId="8" fillId="0" borderId="0" xfId="14" applyFont="1" applyAlignment="1" applyProtection="1">
      <alignment horizontal="center"/>
    </xf>
    <xf numFmtId="173" fontId="9" fillId="2" borderId="15" xfId="14" applyFont="1" applyFill="1" applyBorder="1"/>
    <xf numFmtId="173" fontId="9" fillId="0" borderId="0" xfId="14" applyFont="1" applyAlignment="1" applyProtection="1">
      <alignment horizontal="left"/>
    </xf>
    <xf numFmtId="173" fontId="9" fillId="2" borderId="1" xfId="14" applyFont="1" applyFill="1" applyBorder="1"/>
    <xf numFmtId="173" fontId="9" fillId="2" borderId="3" xfId="14" applyFont="1" applyFill="1" applyBorder="1"/>
    <xf numFmtId="173" fontId="8" fillId="0" borderId="0" xfId="14" applyAlignment="1" applyProtection="1">
      <alignment horizontal="left"/>
    </xf>
    <xf numFmtId="173" fontId="8" fillId="0" borderId="15" xfId="14" applyBorder="1"/>
    <xf numFmtId="173" fontId="8" fillId="0" borderId="3" xfId="14" applyBorder="1"/>
    <xf numFmtId="173" fontId="15" fillId="0" borderId="3" xfId="14" applyFont="1" applyBorder="1"/>
    <xf numFmtId="173" fontId="1" fillId="0" borderId="0" xfId="14" applyFont="1"/>
    <xf numFmtId="173" fontId="1" fillId="0" borderId="3" xfId="14" applyFont="1" applyBorder="1"/>
    <xf numFmtId="172" fontId="8" fillId="0" borderId="0" xfId="14" applyNumberFormat="1" applyProtection="1"/>
    <xf numFmtId="173" fontId="35" fillId="0" borderId="0" xfId="14" applyFont="1"/>
    <xf numFmtId="173" fontId="8" fillId="0" borderId="0" xfId="14" applyNumberFormat="1" applyProtection="1"/>
    <xf numFmtId="173" fontId="8" fillId="0" borderId="0" xfId="15"/>
    <xf numFmtId="173" fontId="8" fillId="0" borderId="0" xfId="15" applyFont="1" applyAlignment="1" applyProtection="1">
      <alignment horizontal="center"/>
    </xf>
    <xf numFmtId="173" fontId="8" fillId="3" borderId="0" xfId="15" applyFill="1"/>
    <xf numFmtId="173" fontId="8" fillId="0" borderId="0" xfId="15" applyNumberFormat="1" applyProtection="1"/>
    <xf numFmtId="172" fontId="8" fillId="0" borderId="0" xfId="15" applyNumberFormat="1" applyProtection="1"/>
    <xf numFmtId="173" fontId="8" fillId="0" borderId="0" xfId="15" applyAlignment="1" applyProtection="1">
      <alignment horizontal="left"/>
    </xf>
    <xf numFmtId="0" fontId="3" fillId="0" borderId="0" xfId="0" applyFont="1"/>
    <xf numFmtId="0" fontId="5" fillId="0" borderId="0" xfId="0" applyFont="1" applyAlignment="1" applyProtection="1">
      <alignment horizontal="left"/>
    </xf>
    <xf numFmtId="0" fontId="14" fillId="0" borderId="6" xfId="2" applyFont="1" applyBorder="1" applyAlignment="1">
      <alignment horizontal="center"/>
    </xf>
    <xf numFmtId="0" fontId="14" fillId="0" borderId="12" xfId="2" applyFont="1" applyBorder="1" applyAlignment="1">
      <alignment horizontal="center"/>
    </xf>
    <xf numFmtId="0" fontId="14" fillId="0" borderId="16" xfId="2" applyFont="1" applyBorder="1" applyAlignment="1">
      <alignment horizontal="center"/>
    </xf>
    <xf numFmtId="0" fontId="13" fillId="0" borderId="7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4" fillId="0" borderId="13" xfId="2" applyFont="1" applyBorder="1" applyAlignment="1">
      <alignment horizontal="center"/>
    </xf>
    <xf numFmtId="0" fontId="14" fillId="0" borderId="7" xfId="2" applyFont="1" applyBorder="1" applyAlignment="1">
      <alignment horizontal="center"/>
    </xf>
    <xf numFmtId="0" fontId="37" fillId="0" borderId="5" xfId="2" applyFont="1" applyBorder="1"/>
    <xf numFmtId="0" fontId="37" fillId="0" borderId="6" xfId="2" applyFont="1" applyBorder="1" applyAlignment="1">
      <alignment horizontal="center"/>
    </xf>
    <xf numFmtId="0" fontId="37" fillId="0" borderId="12" xfId="2" applyFont="1" applyBorder="1" applyAlignment="1">
      <alignment horizontal="center"/>
    </xf>
    <xf numFmtId="0" fontId="37" fillId="0" borderId="0" xfId="2" applyFont="1" applyAlignment="1">
      <alignment horizontal="center"/>
    </xf>
    <xf numFmtId="0" fontId="37" fillId="0" borderId="2" xfId="2" applyFont="1" applyBorder="1" applyAlignment="1">
      <alignment horizontal="center"/>
    </xf>
    <xf numFmtId="0" fontId="37" fillId="0" borderId="1" xfId="2" applyFont="1" applyBorder="1" applyAlignment="1">
      <alignment horizontal="center"/>
    </xf>
    <xf numFmtId="0" fontId="37" fillId="0" borderId="14" xfId="2" applyFont="1" applyBorder="1" applyAlignment="1">
      <alignment horizontal="center"/>
    </xf>
    <xf numFmtId="0" fontId="37" fillId="0" borderId="17" xfId="2" applyFont="1" applyBorder="1" applyAlignment="1">
      <alignment horizontal="center"/>
    </xf>
    <xf numFmtId="0" fontId="37" fillId="0" borderId="7" xfId="2" applyFont="1" applyBorder="1" applyAlignment="1">
      <alignment horizontal="center"/>
    </xf>
    <xf numFmtId="0" fontId="37" fillId="0" borderId="0" xfId="2" applyFont="1"/>
    <xf numFmtId="0" fontId="11" fillId="0" borderId="0" xfId="2" applyFont="1" applyAlignment="1" applyProtection="1">
      <alignment horizontal="left"/>
    </xf>
    <xf numFmtId="0" fontId="31" fillId="0" borderId="0" xfId="2" applyFont="1" applyAlignment="1" applyProtection="1">
      <alignment horizontal="left"/>
    </xf>
    <xf numFmtId="0" fontId="13" fillId="0" borderId="0" xfId="5" applyFont="1" applyAlignment="1" applyProtection="1">
      <alignment horizontal="left"/>
    </xf>
    <xf numFmtId="0" fontId="30" fillId="0" borderId="2" xfId="5" applyFont="1" applyFill="1" applyBorder="1"/>
    <xf numFmtId="0" fontId="30" fillId="0" borderId="6" xfId="5" applyFont="1" applyFill="1" applyBorder="1"/>
    <xf numFmtId="0" fontId="30" fillId="0" borderId="12" xfId="5" applyFont="1" applyFill="1" applyBorder="1" applyAlignment="1" applyProtection="1">
      <alignment horizontal="left"/>
    </xf>
    <xf numFmtId="0" fontId="30" fillId="0" borderId="0" xfId="5" applyFont="1" applyFill="1" applyBorder="1" applyAlignment="1" applyProtection="1">
      <alignment horizontal="left"/>
    </xf>
    <xf numFmtId="0" fontId="30" fillId="0" borderId="6" xfId="5" applyFont="1" applyFill="1" applyBorder="1" applyAlignment="1" applyProtection="1">
      <alignment horizontal="left"/>
    </xf>
    <xf numFmtId="0" fontId="30" fillId="0" borderId="18" xfId="5" applyFont="1" applyFill="1" applyBorder="1" applyAlignment="1" applyProtection="1">
      <alignment horizontal="left"/>
    </xf>
    <xf numFmtId="0" fontId="30" fillId="0" borderId="16" xfId="5" applyFont="1" applyFill="1" applyBorder="1" applyAlignment="1" applyProtection="1">
      <alignment horizontal="left"/>
    </xf>
    <xf numFmtId="0" fontId="30" fillId="0" borderId="13" xfId="5" applyFont="1" applyFill="1" applyBorder="1" applyAlignment="1" applyProtection="1">
      <alignment horizontal="left"/>
    </xf>
    <xf numFmtId="0" fontId="30" fillId="0" borderId="1" xfId="5" applyFont="1" applyFill="1" applyBorder="1" applyAlignment="1" applyProtection="1">
      <alignment horizontal="left"/>
    </xf>
    <xf numFmtId="0" fontId="30" fillId="0" borderId="7" xfId="5" applyFont="1" applyFill="1" applyBorder="1" applyAlignment="1" applyProtection="1">
      <alignment horizontal="left"/>
    </xf>
    <xf numFmtId="0" fontId="37" fillId="0" borderId="2" xfId="5" applyFont="1" applyBorder="1"/>
    <xf numFmtId="0" fontId="37" fillId="0" borderId="6" xfId="5" applyFont="1" applyBorder="1" applyAlignment="1">
      <alignment horizontal="center"/>
    </xf>
    <xf numFmtId="0" fontId="37" fillId="0" borderId="12" xfId="5" applyFont="1" applyBorder="1" applyAlignment="1">
      <alignment horizontal="center"/>
    </xf>
    <xf numFmtId="0" fontId="37" fillId="0" borderId="0" xfId="5" applyFont="1" applyAlignment="1">
      <alignment horizontal="center"/>
    </xf>
    <xf numFmtId="0" fontId="37" fillId="0" borderId="2" xfId="5" applyFont="1" applyBorder="1" applyAlignment="1">
      <alignment horizontal="center"/>
    </xf>
    <xf numFmtId="0" fontId="37" fillId="0" borderId="1" xfId="5" applyFont="1" applyBorder="1" applyAlignment="1">
      <alignment horizontal="center"/>
    </xf>
    <xf numFmtId="0" fontId="37" fillId="0" borderId="14" xfId="5" applyFont="1" applyBorder="1" applyAlignment="1">
      <alignment horizontal="center"/>
    </xf>
    <xf numFmtId="0" fontId="37" fillId="0" borderId="17" xfId="5" applyFont="1" applyBorder="1" applyAlignment="1">
      <alignment horizontal="center"/>
    </xf>
    <xf numFmtId="0" fontId="37" fillId="0" borderId="7" xfId="5" applyFont="1" applyBorder="1" applyAlignment="1">
      <alignment horizontal="center"/>
    </xf>
    <xf numFmtId="0" fontId="14" fillId="0" borderId="6" xfId="6" applyFont="1" applyBorder="1" applyAlignment="1">
      <alignment horizontal="center"/>
    </xf>
    <xf numFmtId="0" fontId="14" fillId="0" borderId="0" xfId="6" applyFont="1" applyAlignment="1">
      <alignment horizontal="center"/>
    </xf>
    <xf numFmtId="0" fontId="13" fillId="0" borderId="1" xfId="6" applyFont="1" applyBorder="1" applyAlignment="1">
      <alignment horizontal="center"/>
    </xf>
    <xf numFmtId="0" fontId="13" fillId="0" borderId="0" xfId="6" applyFont="1" applyAlignment="1">
      <alignment horizontal="center"/>
    </xf>
    <xf numFmtId="0" fontId="13" fillId="0" borderId="7" xfId="6" applyFont="1" applyBorder="1" applyAlignment="1">
      <alignment horizontal="center"/>
    </xf>
    <xf numFmtId="0" fontId="13" fillId="0" borderId="19" xfId="6" applyFont="1" applyBorder="1" applyAlignment="1">
      <alignment horizontal="center"/>
    </xf>
    <xf numFmtId="0" fontId="14" fillId="0" borderId="7" xfId="6" applyFont="1" applyBorder="1" applyAlignment="1">
      <alignment horizontal="center"/>
    </xf>
    <xf numFmtId="0" fontId="29" fillId="0" borderId="1" xfId="6" applyFont="1" applyBorder="1" applyAlignment="1">
      <alignment horizontal="center"/>
    </xf>
    <xf numFmtId="0" fontId="13" fillId="0" borderId="6" xfId="6" applyFont="1" applyBorder="1" applyAlignment="1">
      <alignment horizontal="center"/>
    </xf>
    <xf numFmtId="0" fontId="14" fillId="0" borderId="1" xfId="6" applyFont="1" applyBorder="1" applyAlignment="1">
      <alignment horizontal="center"/>
    </xf>
    <xf numFmtId="0" fontId="37" fillId="0" borderId="2" xfId="8" applyFont="1" applyBorder="1"/>
    <xf numFmtId="0" fontId="37" fillId="0" borderId="6" xfId="8" applyFont="1" applyBorder="1" applyAlignment="1">
      <alignment horizontal="center"/>
    </xf>
    <xf numFmtId="0" fontId="37" fillId="0" borderId="12" xfId="8" applyFont="1" applyBorder="1" applyAlignment="1">
      <alignment horizontal="center"/>
    </xf>
    <xf numFmtId="0" fontId="37" fillId="0" borderId="0" xfId="8" applyFont="1" applyAlignment="1">
      <alignment horizontal="center"/>
    </xf>
    <xf numFmtId="0" fontId="37" fillId="0" borderId="14" xfId="8" applyFont="1" applyBorder="1" applyAlignment="1">
      <alignment horizontal="center"/>
    </xf>
    <xf numFmtId="0" fontId="37" fillId="0" borderId="1" xfId="8" applyFont="1" applyBorder="1" applyAlignment="1">
      <alignment horizontal="center"/>
    </xf>
    <xf numFmtId="0" fontId="37" fillId="0" borderId="19" xfId="8" applyFont="1" applyBorder="1" applyAlignment="1">
      <alignment horizontal="center"/>
    </xf>
    <xf numFmtId="0" fontId="37" fillId="0" borderId="17" xfId="8" applyFont="1" applyBorder="1" applyAlignment="1">
      <alignment horizontal="center"/>
    </xf>
    <xf numFmtId="0" fontId="12" fillId="0" borderId="2" xfId="9" applyFont="1" applyBorder="1"/>
    <xf numFmtId="0" fontId="12" fillId="0" borderId="6" xfId="9" applyFont="1" applyBorder="1"/>
    <xf numFmtId="0" fontId="12" fillId="0" borderId="0" xfId="9" applyFont="1"/>
    <xf numFmtId="0" fontId="11" fillId="0" borderId="1" xfId="9" applyFont="1" applyBorder="1"/>
    <xf numFmtId="0" fontId="11" fillId="0" borderId="0" xfId="9" applyFont="1"/>
    <xf numFmtId="0" fontId="12" fillId="0" borderId="1" xfId="9" applyFont="1" applyBorder="1"/>
    <xf numFmtId="0" fontId="12" fillId="0" borderId="7" xfId="9" applyFont="1" applyBorder="1"/>
    <xf numFmtId="0" fontId="11" fillId="0" borderId="7" xfId="9" applyFont="1" applyBorder="1"/>
    <xf numFmtId="0" fontId="40" fillId="0" borderId="0" xfId="9" applyFont="1"/>
    <xf numFmtId="0" fontId="40" fillId="0" borderId="13" xfId="9" applyFont="1" applyBorder="1"/>
    <xf numFmtId="0" fontId="40" fillId="0" borderId="1" xfId="9" applyFont="1" applyBorder="1"/>
    <xf numFmtId="0" fontId="40" fillId="0" borderId="6" xfId="9" applyFont="1" applyBorder="1"/>
    <xf numFmtId="0" fontId="40" fillId="0" borderId="7" xfId="9" applyFont="1" applyBorder="1"/>
    <xf numFmtId="0" fontId="6" fillId="0" borderId="6" xfId="11" applyFont="1" applyBorder="1" applyAlignment="1">
      <alignment horizontal="center"/>
    </xf>
    <xf numFmtId="0" fontId="6" fillId="0" borderId="2" xfId="11" applyFont="1" applyBorder="1" applyAlignment="1">
      <alignment horizontal="center"/>
    </xf>
    <xf numFmtId="0" fontId="6" fillId="0" borderId="12" xfId="11" applyFont="1" applyBorder="1" applyAlignment="1">
      <alignment horizontal="center"/>
    </xf>
    <xf numFmtId="0" fontId="6" fillId="0" borderId="1" xfId="11" applyFont="1" applyBorder="1" applyAlignment="1">
      <alignment horizontal="center"/>
    </xf>
    <xf numFmtId="0" fontId="6" fillId="0" borderId="17" xfId="11" applyFont="1" applyBorder="1" applyAlignment="1">
      <alignment horizontal="center"/>
    </xf>
    <xf numFmtId="0" fontId="6" fillId="0" borderId="19" xfId="12" applyFont="1" applyBorder="1" applyAlignment="1">
      <alignment horizontal="center"/>
    </xf>
    <xf numFmtId="0" fontId="10" fillId="0" borderId="0" xfId="12" applyFont="1" applyAlignment="1">
      <alignment horizontal="center"/>
    </xf>
    <xf numFmtId="0" fontId="6" fillId="0" borderId="1" xfId="12" applyFont="1" applyBorder="1" applyAlignment="1">
      <alignment horizontal="center"/>
    </xf>
    <xf numFmtId="0" fontId="6" fillId="0" borderId="0" xfId="12" applyFont="1" applyAlignment="1">
      <alignment horizontal="center"/>
    </xf>
    <xf numFmtId="0" fontId="6" fillId="0" borderId="7" xfId="12" applyFont="1" applyBorder="1" applyAlignment="1">
      <alignment horizontal="center"/>
    </xf>
    <xf numFmtId="0" fontId="6" fillId="0" borderId="13" xfId="12" applyFont="1" applyBorder="1" applyAlignment="1">
      <alignment horizontal="center"/>
    </xf>
    <xf numFmtId="0" fontId="20" fillId="0" borderId="1" xfId="12" applyFont="1" applyBorder="1" applyAlignment="1">
      <alignment horizontal="center"/>
    </xf>
    <xf numFmtId="0" fontId="6" fillId="0" borderId="6" xfId="12" applyFont="1" applyBorder="1" applyAlignment="1">
      <alignment horizontal="center"/>
    </xf>
    <xf numFmtId="0" fontId="10" fillId="0" borderId="1" xfId="12" applyFont="1" applyBorder="1" applyAlignment="1">
      <alignment horizontal="center"/>
    </xf>
    <xf numFmtId="173" fontId="3" fillId="0" borderId="0" xfId="15" applyFont="1"/>
    <xf numFmtId="173" fontId="13" fillId="3" borderId="0" xfId="20" applyFont="1" applyFill="1"/>
    <xf numFmtId="173" fontId="11" fillId="3" borderId="0" xfId="20" applyFill="1"/>
    <xf numFmtId="172" fontId="11" fillId="3" borderId="0" xfId="20" applyNumberFormat="1" applyFill="1" applyProtection="1"/>
    <xf numFmtId="173" fontId="14" fillId="0" borderId="0" xfId="20" applyFont="1" applyAlignment="1" applyProtection="1">
      <alignment horizontal="left"/>
    </xf>
    <xf numFmtId="173" fontId="1" fillId="0" borderId="0" xfId="41" applyFont="1" applyFill="1"/>
    <xf numFmtId="0" fontId="37" fillId="0" borderId="0" xfId="5" applyFont="1" applyBorder="1" applyAlignment="1">
      <alignment horizontal="center"/>
    </xf>
    <xf numFmtId="173" fontId="8" fillId="0" borderId="0" xfId="15" applyFill="1"/>
    <xf numFmtId="173" fontId="3" fillId="0" borderId="0" xfId="15" applyFont="1" applyFill="1"/>
    <xf numFmtId="173" fontId="2" fillId="0" borderId="0" xfId="15" applyFont="1" applyFill="1" applyAlignment="1" applyProtection="1">
      <alignment horizontal="left"/>
    </xf>
    <xf numFmtId="173" fontId="1" fillId="0" borderId="0" xfId="15" applyFont="1" applyFill="1"/>
    <xf numFmtId="0" fontId="36" fillId="0" borderId="17" xfId="0" applyFont="1" applyFill="1" applyBorder="1" applyAlignment="1" applyProtection="1">
      <alignment horizontal="left"/>
    </xf>
    <xf numFmtId="0" fontId="38" fillId="0" borderId="17" xfId="0" applyFont="1" applyFill="1" applyBorder="1" applyAlignment="1" applyProtection="1">
      <alignment horizontal="left"/>
    </xf>
    <xf numFmtId="0" fontId="36" fillId="0" borderId="17" xfId="0" applyFont="1" applyBorder="1" applyAlignment="1" applyProtection="1">
      <alignment horizontal="left"/>
    </xf>
    <xf numFmtId="0" fontId="36" fillId="0" borderId="17" xfId="0" applyFont="1" applyBorder="1" applyAlignment="1" applyProtection="1">
      <alignment horizontal="center"/>
    </xf>
    <xf numFmtId="0" fontId="36" fillId="0" borderId="3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36" fillId="0" borderId="21" xfId="0" applyFont="1" applyBorder="1" applyAlignment="1">
      <alignment horizontal="center"/>
    </xf>
    <xf numFmtId="0" fontId="38" fillId="0" borderId="17" xfId="0" applyFont="1" applyFill="1" applyBorder="1" applyAlignment="1" applyProtection="1">
      <alignment horizontal="center"/>
    </xf>
    <xf numFmtId="0" fontId="38" fillId="0" borderId="3" xfId="0" applyFont="1" applyFill="1" applyBorder="1" applyAlignment="1">
      <alignment horizontal="center"/>
    </xf>
    <xf numFmtId="0" fontId="38" fillId="0" borderId="20" xfId="0" applyFont="1" applyFill="1" applyBorder="1" applyAlignment="1">
      <alignment horizontal="center"/>
    </xf>
    <xf numFmtId="0" fontId="38" fillId="0" borderId="21" xfId="0" applyFont="1" applyFill="1" applyBorder="1" applyAlignment="1">
      <alignment horizontal="center"/>
    </xf>
    <xf numFmtId="0" fontId="36" fillId="0" borderId="17" xfId="0" applyFont="1" applyFill="1" applyBorder="1" applyAlignment="1" applyProtection="1">
      <alignment horizontal="center"/>
    </xf>
    <xf numFmtId="0" fontId="36" fillId="0" borderId="3" xfId="0" applyFont="1" applyFill="1" applyBorder="1" applyAlignment="1">
      <alignment horizontal="center"/>
    </xf>
    <xf numFmtId="0" fontId="36" fillId="0" borderId="3" xfId="0" applyFont="1" applyFill="1" applyBorder="1" applyAlignment="1" applyProtection="1">
      <alignment horizontal="center"/>
    </xf>
    <xf numFmtId="0" fontId="36" fillId="0" borderId="20" xfId="0" applyFont="1" applyFill="1" applyBorder="1" applyAlignment="1">
      <alignment horizontal="center"/>
    </xf>
    <xf numFmtId="0" fontId="36" fillId="0" borderId="21" xfId="0" applyFont="1" applyFill="1" applyBorder="1" applyAlignment="1" applyProtection="1">
      <alignment horizontal="center"/>
    </xf>
    <xf numFmtId="0" fontId="36" fillId="0" borderId="21" xfId="0" applyFont="1" applyFill="1" applyBorder="1" applyAlignment="1">
      <alignment horizontal="center"/>
    </xf>
    <xf numFmtId="0" fontId="38" fillId="0" borderId="17" xfId="0" applyFont="1" applyFill="1" applyBorder="1" applyAlignment="1">
      <alignment horizontal="center"/>
    </xf>
    <xf numFmtId="0" fontId="38" fillId="0" borderId="21" xfId="0" applyFont="1" applyFill="1" applyBorder="1" applyAlignment="1" applyProtection="1">
      <alignment horizontal="center"/>
    </xf>
    <xf numFmtId="0" fontId="36" fillId="0" borderId="17" xfId="0" applyFont="1" applyFill="1" applyBorder="1" applyAlignment="1">
      <alignment horizontal="center"/>
    </xf>
    <xf numFmtId="0" fontId="38" fillId="0" borderId="22" xfId="0" applyFont="1" applyFill="1" applyBorder="1" applyAlignment="1" applyProtection="1">
      <alignment horizontal="center"/>
    </xf>
    <xf numFmtId="0" fontId="41" fillId="0" borderId="0" xfId="0" applyFont="1"/>
    <xf numFmtId="0" fontId="42" fillId="0" borderId="0" xfId="0" applyFont="1"/>
    <xf numFmtId="0" fontId="44" fillId="0" borderId="0" xfId="0" applyFont="1" applyAlignment="1" applyProtection="1">
      <alignment horizontal="center"/>
    </xf>
    <xf numFmtId="173" fontId="36" fillId="0" borderId="3" xfId="0" applyNumberFormat="1" applyFont="1" applyBorder="1" applyAlignment="1" applyProtection="1">
      <alignment horizontal="center"/>
    </xf>
    <xf numFmtId="0" fontId="38" fillId="0" borderId="3" xfId="0" applyFont="1" applyBorder="1" applyAlignment="1" applyProtection="1">
      <alignment horizontal="center"/>
    </xf>
    <xf numFmtId="0" fontId="38" fillId="0" borderId="3" xfId="0" applyFont="1" applyBorder="1" applyAlignment="1">
      <alignment horizontal="center"/>
    </xf>
    <xf numFmtId="0" fontId="49" fillId="0" borderId="0" xfId="2" applyFont="1"/>
    <xf numFmtId="0" fontId="49" fillId="0" borderId="0" xfId="2" applyFont="1" applyAlignment="1" applyProtection="1">
      <alignment horizontal="left"/>
    </xf>
    <xf numFmtId="0" fontId="54" fillId="0" borderId="5" xfId="2" applyFont="1" applyFill="1" applyBorder="1" applyAlignment="1" applyProtection="1">
      <alignment horizontal="left"/>
    </xf>
    <xf numFmtId="0" fontId="52" fillId="0" borderId="12" xfId="2" applyFont="1" applyFill="1" applyBorder="1" applyAlignment="1" applyProtection="1">
      <alignment horizontal="left"/>
    </xf>
    <xf numFmtId="0" fontId="52" fillId="0" borderId="0" xfId="2" applyFont="1" applyFill="1" applyAlignment="1" applyProtection="1">
      <alignment horizontal="left"/>
    </xf>
    <xf numFmtId="0" fontId="52" fillId="0" borderId="2" xfId="2" applyFont="1" applyFill="1" applyBorder="1" applyAlignment="1" applyProtection="1">
      <alignment horizontal="left"/>
    </xf>
    <xf numFmtId="0" fontId="52" fillId="0" borderId="1" xfId="2" applyFont="1" applyFill="1" applyBorder="1" applyAlignment="1" applyProtection="1">
      <alignment horizontal="left"/>
    </xf>
    <xf numFmtId="0" fontId="52" fillId="0" borderId="5" xfId="2" applyFont="1" applyFill="1" applyBorder="1"/>
    <xf numFmtId="0" fontId="52" fillId="0" borderId="13" xfId="2" applyFont="1" applyFill="1" applyBorder="1" applyAlignment="1" applyProtection="1">
      <alignment horizontal="left"/>
    </xf>
    <xf numFmtId="0" fontId="52" fillId="0" borderId="21" xfId="2" applyFont="1" applyFill="1" applyBorder="1"/>
    <xf numFmtId="0" fontId="52" fillId="0" borderId="10" xfId="2" applyFont="1" applyFill="1" applyBorder="1"/>
    <xf numFmtId="0" fontId="52" fillId="0" borderId="14" xfId="2" applyFont="1" applyFill="1" applyBorder="1" applyAlignment="1" applyProtection="1">
      <alignment horizontal="left"/>
    </xf>
    <xf numFmtId="0" fontId="52" fillId="0" borderId="20" xfId="2" applyFont="1" applyFill="1" applyBorder="1" applyAlignment="1" applyProtection="1">
      <alignment horizontal="left"/>
    </xf>
    <xf numFmtId="0" fontId="52" fillId="0" borderId="3" xfId="2" applyFont="1" applyFill="1" applyBorder="1" applyAlignment="1" applyProtection="1">
      <alignment horizontal="left"/>
    </xf>
    <xf numFmtId="0" fontId="52" fillId="0" borderId="17" xfId="2" applyFont="1" applyFill="1" applyBorder="1" applyAlignment="1" applyProtection="1">
      <alignment horizontal="left"/>
    </xf>
    <xf numFmtId="0" fontId="52" fillId="0" borderId="19" xfId="2" applyFont="1" applyFill="1" applyBorder="1" applyAlignment="1" applyProtection="1">
      <alignment horizontal="left"/>
    </xf>
    <xf numFmtId="0" fontId="54" fillId="0" borderId="5" xfId="2" applyFont="1" applyBorder="1" applyAlignment="1" applyProtection="1">
      <alignment horizontal="left"/>
    </xf>
    <xf numFmtId="0" fontId="54" fillId="0" borderId="6" xfId="2" applyFont="1" applyBorder="1" applyAlignment="1">
      <alignment horizontal="center"/>
    </xf>
    <xf numFmtId="0" fontId="54" fillId="0" borderId="12" xfId="2" applyFont="1" applyBorder="1" applyAlignment="1" applyProtection="1">
      <alignment horizontal="center"/>
    </xf>
    <xf numFmtId="0" fontId="54" fillId="0" borderId="0" xfId="2" applyFont="1" applyAlignment="1" applyProtection="1">
      <alignment horizontal="center"/>
    </xf>
    <xf numFmtId="0" fontId="54" fillId="0" borderId="2" xfId="2" applyFont="1" applyBorder="1" applyAlignment="1">
      <alignment horizontal="center"/>
    </xf>
    <xf numFmtId="0" fontId="54" fillId="0" borderId="12" xfId="2" applyFont="1" applyBorder="1" applyAlignment="1">
      <alignment horizontal="center"/>
    </xf>
    <xf numFmtId="0" fontId="54" fillId="0" borderId="1" xfId="2" applyFont="1" applyBorder="1" applyAlignment="1" applyProtection="1">
      <alignment horizontal="center"/>
    </xf>
    <xf numFmtId="0" fontId="54" fillId="0" borderId="13" xfId="2" applyFont="1" applyBorder="1" applyAlignment="1" applyProtection="1">
      <alignment horizontal="center"/>
    </xf>
    <xf numFmtId="0" fontId="54" fillId="0" borderId="7" xfId="2" applyFont="1" applyBorder="1" applyAlignment="1" applyProtection="1">
      <alignment horizontal="center"/>
    </xf>
    <xf numFmtId="0" fontId="55" fillId="0" borderId="23" xfId="2" applyFont="1" applyBorder="1" applyAlignment="1" applyProtection="1">
      <alignment horizontal="left"/>
    </xf>
    <xf numFmtId="0" fontId="55" fillId="0" borderId="11" xfId="2" applyFont="1" applyBorder="1" applyAlignment="1" applyProtection="1">
      <alignment horizontal="center"/>
    </xf>
    <xf numFmtId="0" fontId="55" fillId="0" borderId="24" xfId="2" applyFont="1" applyBorder="1" applyAlignment="1">
      <alignment horizontal="center"/>
    </xf>
    <xf numFmtId="0" fontId="55" fillId="0" borderId="25" xfId="2" applyFont="1" applyBorder="1" applyAlignment="1">
      <alignment horizontal="center"/>
    </xf>
    <xf numFmtId="0" fontId="55" fillId="0" borderId="11" xfId="2" applyFont="1" applyBorder="1" applyAlignment="1">
      <alignment horizontal="center"/>
    </xf>
    <xf numFmtId="0" fontId="55" fillId="0" borderId="8" xfId="2" applyFont="1" applyBorder="1" applyAlignment="1">
      <alignment horizontal="center"/>
    </xf>
    <xf numFmtId="0" fontId="52" fillId="0" borderId="12" xfId="2" applyFont="1" applyFill="1" applyBorder="1" applyAlignment="1" applyProtection="1">
      <alignment horizontal="center"/>
    </xf>
    <xf numFmtId="0" fontId="52" fillId="0" borderId="26" xfId="2" applyFont="1" applyFill="1" applyBorder="1" applyAlignment="1" applyProtection="1">
      <alignment horizontal="left"/>
    </xf>
    <xf numFmtId="0" fontId="49" fillId="0" borderId="0" xfId="3" applyFont="1"/>
    <xf numFmtId="0" fontId="50" fillId="0" borderId="0" xfId="3" applyFont="1"/>
    <xf numFmtId="0" fontId="57" fillId="0" borderId="0" xfId="3" applyFont="1" applyAlignment="1" applyProtection="1">
      <alignment horizontal="center"/>
    </xf>
    <xf numFmtId="0" fontId="49" fillId="0" borderId="2" xfId="3" applyFont="1" applyFill="1" applyBorder="1"/>
    <xf numFmtId="0" fontId="49" fillId="0" borderId="27" xfId="3" applyFont="1" applyFill="1" applyBorder="1" applyAlignment="1" applyProtection="1">
      <alignment horizontal="left"/>
    </xf>
    <xf numFmtId="0" fontId="49" fillId="0" borderId="28" xfId="3" applyFont="1" applyFill="1" applyBorder="1" applyAlignment="1" applyProtection="1">
      <alignment horizontal="left"/>
    </xf>
    <xf numFmtId="0" fontId="59" fillId="0" borderId="29" xfId="3" applyFont="1" applyFill="1" applyBorder="1"/>
    <xf numFmtId="0" fontId="52" fillId="0" borderId="2" xfId="3" applyFont="1" applyFill="1" applyBorder="1" applyAlignment="1" applyProtection="1">
      <alignment horizontal="left"/>
    </xf>
    <xf numFmtId="0" fontId="49" fillId="0" borderId="6" xfId="3" applyFont="1" applyFill="1" applyBorder="1" applyAlignment="1" applyProtection="1">
      <alignment horizontal="left"/>
    </xf>
    <xf numFmtId="0" fontId="49" fillId="0" borderId="1" xfId="3" applyFont="1" applyFill="1" applyBorder="1" applyAlignment="1" applyProtection="1">
      <alignment horizontal="left"/>
    </xf>
    <xf numFmtId="0" fontId="49" fillId="0" borderId="7" xfId="3" applyFont="1" applyFill="1" applyBorder="1" applyAlignment="1" applyProtection="1">
      <alignment horizontal="left"/>
    </xf>
    <xf numFmtId="0" fontId="49" fillId="0" borderId="0" xfId="3" applyFont="1" applyFill="1" applyAlignment="1" applyProtection="1">
      <alignment horizontal="left"/>
    </xf>
    <xf numFmtId="0" fontId="49" fillId="0" borderId="12" xfId="3" applyFont="1" applyFill="1" applyBorder="1" applyAlignment="1" applyProtection="1">
      <alignment horizontal="left"/>
    </xf>
    <xf numFmtId="0" fontId="49" fillId="0" borderId="30" xfId="3" applyFont="1" applyFill="1" applyBorder="1" applyAlignment="1" applyProtection="1">
      <alignment horizontal="left"/>
    </xf>
    <xf numFmtId="0" fontId="49" fillId="0" borderId="31" xfId="3" applyFont="1" applyFill="1" applyBorder="1"/>
    <xf numFmtId="0" fontId="49" fillId="0" borderId="32" xfId="3" applyFont="1" applyFill="1" applyBorder="1" applyAlignment="1" applyProtection="1">
      <alignment horizontal="center"/>
    </xf>
    <xf numFmtId="0" fontId="49" fillId="0" borderId="1" xfId="3" applyFont="1" applyFill="1" applyBorder="1" applyAlignment="1" applyProtection="1">
      <alignment horizontal="center"/>
    </xf>
    <xf numFmtId="0" fontId="49" fillId="0" borderId="33" xfId="3" applyFont="1" applyFill="1" applyBorder="1" applyAlignment="1" applyProtection="1">
      <alignment horizontal="left"/>
    </xf>
    <xf numFmtId="0" fontId="49" fillId="0" borderId="13" xfId="3" applyFont="1" applyFill="1" applyBorder="1" applyAlignment="1" applyProtection="1">
      <alignment horizontal="left"/>
    </xf>
    <xf numFmtId="0" fontId="49" fillId="0" borderId="0" xfId="3" applyFont="1" applyFill="1"/>
    <xf numFmtId="0" fontId="49" fillId="0" borderId="6" xfId="3" applyFont="1" applyFill="1" applyBorder="1" applyAlignment="1">
      <alignment horizontal="center"/>
    </xf>
    <xf numFmtId="0" fontId="49" fillId="0" borderId="12" xfId="3" applyFont="1" applyFill="1" applyBorder="1"/>
    <xf numFmtId="0" fontId="49" fillId="0" borderId="34" xfId="3" applyFont="1" applyFill="1" applyBorder="1"/>
    <xf numFmtId="0" fontId="49" fillId="0" borderId="10" xfId="3" applyFont="1" applyFill="1" applyBorder="1"/>
    <xf numFmtId="0" fontId="49" fillId="0" borderId="3" xfId="3" applyFont="1" applyFill="1" applyBorder="1"/>
    <xf numFmtId="0" fontId="49" fillId="0" borderId="3" xfId="3" applyFont="1" applyFill="1" applyBorder="1" applyAlignment="1" applyProtection="1">
      <alignment horizontal="left"/>
    </xf>
    <xf numFmtId="0" fontId="49" fillId="0" borderId="19" xfId="3" applyFont="1" applyFill="1" applyBorder="1"/>
    <xf numFmtId="0" fontId="49" fillId="0" borderId="20" xfId="3" applyFont="1" applyFill="1" applyBorder="1"/>
    <xf numFmtId="173" fontId="49" fillId="0" borderId="14" xfId="3" applyNumberFormat="1" applyFont="1" applyFill="1" applyBorder="1" applyAlignment="1" applyProtection="1">
      <alignment horizontal="left"/>
    </xf>
    <xf numFmtId="173" fontId="49" fillId="0" borderId="19" xfId="3" applyNumberFormat="1" applyFont="1" applyFill="1" applyBorder="1" applyAlignment="1" applyProtection="1">
      <alignment horizontal="left"/>
    </xf>
    <xf numFmtId="0" fontId="49" fillId="0" borderId="22" xfId="3" applyFont="1" applyFill="1" applyBorder="1"/>
    <xf numFmtId="0" fontId="49" fillId="0" borderId="17" xfId="3" applyFont="1" applyFill="1" applyBorder="1"/>
    <xf numFmtId="0" fontId="49" fillId="0" borderId="10" xfId="3" applyFont="1" applyFill="1" applyBorder="1" applyAlignment="1">
      <alignment horizontal="center"/>
    </xf>
    <xf numFmtId="173" fontId="49" fillId="0" borderId="3" xfId="3" applyNumberFormat="1" applyFont="1" applyFill="1" applyBorder="1" applyProtection="1"/>
    <xf numFmtId="0" fontId="49" fillId="0" borderId="14" xfId="3" applyFont="1" applyFill="1" applyBorder="1"/>
    <xf numFmtId="0" fontId="61" fillId="0" borderId="2" xfId="3" applyFont="1" applyBorder="1"/>
    <xf numFmtId="0" fontId="61" fillId="0" borderId="6" xfId="3" applyFont="1" applyBorder="1" applyAlignment="1">
      <alignment horizontal="center"/>
    </xf>
    <xf numFmtId="0" fontId="61" fillId="0" borderId="0" xfId="3" applyFont="1" applyAlignment="1">
      <alignment horizontal="center"/>
    </xf>
    <xf numFmtId="0" fontId="62" fillId="0" borderId="1" xfId="3" applyFont="1" applyBorder="1" applyAlignment="1">
      <alignment horizontal="center"/>
    </xf>
    <xf numFmtId="0" fontId="62" fillId="0" borderId="0" xfId="3" applyFont="1" applyAlignment="1">
      <alignment horizontal="center"/>
    </xf>
    <xf numFmtId="0" fontId="62" fillId="0" borderId="7" xfId="3" applyFont="1" applyBorder="1" applyAlignment="1">
      <alignment horizontal="center"/>
    </xf>
    <xf numFmtId="0" fontId="63" fillId="0" borderId="1" xfId="3" applyFont="1" applyBorder="1" applyAlignment="1">
      <alignment horizontal="center"/>
    </xf>
    <xf numFmtId="0" fontId="62" fillId="0" borderId="6" xfId="3" applyFont="1" applyBorder="1" applyAlignment="1">
      <alignment horizontal="center"/>
    </xf>
    <xf numFmtId="0" fontId="61" fillId="0" borderId="1" xfId="3" applyFont="1" applyBorder="1" applyAlignment="1">
      <alignment horizontal="center"/>
    </xf>
    <xf numFmtId="0" fontId="64" fillId="0" borderId="11" xfId="3" applyFont="1" applyBorder="1" applyAlignment="1" applyProtection="1">
      <alignment horizontal="left"/>
    </xf>
    <xf numFmtId="0" fontId="64" fillId="0" borderId="11" xfId="3" applyFont="1" applyBorder="1" applyAlignment="1" applyProtection="1">
      <alignment horizontal="center"/>
    </xf>
    <xf numFmtId="0" fontId="64" fillId="0" borderId="11" xfId="3" applyFont="1" applyBorder="1" applyAlignment="1">
      <alignment horizontal="center"/>
    </xf>
    <xf numFmtId="0" fontId="64" fillId="0" borderId="8" xfId="3" applyFont="1" applyBorder="1" applyAlignment="1">
      <alignment horizontal="center"/>
    </xf>
    <xf numFmtId="0" fontId="64" fillId="0" borderId="24" xfId="3" applyFont="1" applyBorder="1" applyAlignment="1">
      <alignment horizontal="center"/>
    </xf>
    <xf numFmtId="173" fontId="64" fillId="0" borderId="11" xfId="3" applyNumberFormat="1" applyFont="1" applyBorder="1" applyAlignment="1" applyProtection="1">
      <alignment horizontal="center"/>
    </xf>
    <xf numFmtId="0" fontId="64" fillId="0" borderId="35" xfId="3" applyFont="1" applyBorder="1" applyAlignment="1">
      <alignment horizontal="center"/>
    </xf>
    <xf numFmtId="0" fontId="64" fillId="0" borderId="36" xfId="3" applyFont="1" applyBorder="1" applyAlignment="1">
      <alignment horizontal="center"/>
    </xf>
    <xf numFmtId="0" fontId="64" fillId="0" borderId="37" xfId="3" applyFont="1" applyBorder="1" applyAlignment="1">
      <alignment horizontal="center"/>
    </xf>
    <xf numFmtId="0" fontId="64" fillId="0" borderId="19" xfId="3" applyFont="1" applyBorder="1" applyAlignment="1">
      <alignment horizontal="center"/>
    </xf>
    <xf numFmtId="0" fontId="64" fillId="0" borderId="3" xfId="3" applyFont="1" applyBorder="1" applyAlignment="1">
      <alignment horizontal="center"/>
    </xf>
    <xf numFmtId="0" fontId="64" fillId="0" borderId="8" xfId="3" applyFont="1" applyBorder="1" applyAlignment="1" applyProtection="1">
      <alignment horizontal="center"/>
    </xf>
    <xf numFmtId="0" fontId="64" fillId="0" borderId="10" xfId="3" applyFont="1" applyBorder="1" applyAlignment="1" applyProtection="1">
      <alignment horizontal="left"/>
    </xf>
    <xf numFmtId="0" fontId="64" fillId="0" borderId="3" xfId="3" applyFont="1" applyBorder="1" applyAlignment="1" applyProtection="1">
      <alignment horizontal="center"/>
    </xf>
    <xf numFmtId="173" fontId="64" fillId="0" borderId="3" xfId="3" applyNumberFormat="1" applyFont="1" applyBorder="1" applyAlignment="1" applyProtection="1">
      <alignment horizontal="center"/>
    </xf>
    <xf numFmtId="0" fontId="64" fillId="0" borderId="14" xfId="3" applyFont="1" applyBorder="1" applyAlignment="1">
      <alignment horizontal="center"/>
    </xf>
    <xf numFmtId="173" fontId="64" fillId="0" borderId="19" xfId="3" applyNumberFormat="1" applyFont="1" applyBorder="1" applyAlignment="1" applyProtection="1">
      <alignment horizontal="center"/>
    </xf>
    <xf numFmtId="172" fontId="64" fillId="0" borderId="3" xfId="3" applyNumberFormat="1" applyFont="1" applyBorder="1" applyAlignment="1" applyProtection="1">
      <alignment horizontal="center"/>
    </xf>
    <xf numFmtId="0" fontId="52" fillId="0" borderId="2" xfId="3" applyFont="1" applyBorder="1" applyAlignment="1" applyProtection="1">
      <alignment horizontal="left"/>
    </xf>
    <xf numFmtId="0" fontId="52" fillId="0" borderId="6" xfId="3" applyFont="1" applyBorder="1" applyAlignment="1" applyProtection="1">
      <alignment horizontal="center"/>
    </xf>
    <xf numFmtId="0" fontId="52" fillId="0" borderId="0" xfId="3" applyFont="1" applyAlignment="1" applyProtection="1">
      <alignment horizontal="center"/>
    </xf>
    <xf numFmtId="0" fontId="52" fillId="0" borderId="1" xfId="3" applyFont="1" applyBorder="1" applyAlignment="1">
      <alignment horizontal="center"/>
    </xf>
    <xf numFmtId="0" fontId="52" fillId="0" borderId="1" xfId="3" applyFont="1" applyBorder="1" applyAlignment="1" applyProtection="1">
      <alignment horizontal="center"/>
    </xf>
    <xf numFmtId="0" fontId="52" fillId="0" borderId="7" xfId="3" applyFont="1" applyBorder="1" applyAlignment="1" applyProtection="1">
      <alignment horizontal="center"/>
    </xf>
    <xf numFmtId="0" fontId="52" fillId="0" borderId="7" xfId="3" applyFont="1" applyBorder="1" applyAlignment="1">
      <alignment horizontal="center"/>
    </xf>
    <xf numFmtId="0" fontId="58" fillId="0" borderId="0" xfId="3" applyFont="1" applyAlignment="1" applyProtection="1">
      <alignment horizontal="left"/>
    </xf>
    <xf numFmtId="0" fontId="49" fillId="0" borderId="22" xfId="3" applyFont="1" applyFill="1" applyBorder="1" applyAlignment="1" applyProtection="1">
      <alignment horizontal="left"/>
    </xf>
    <xf numFmtId="0" fontId="49" fillId="0" borderId="32" xfId="3" applyFont="1" applyFill="1" applyBorder="1" applyAlignment="1" applyProtection="1">
      <alignment horizontal="left"/>
    </xf>
    <xf numFmtId="0" fontId="49" fillId="0" borderId="1" xfId="3" applyFont="1" applyFill="1" applyBorder="1" applyAlignment="1">
      <alignment horizontal="center"/>
    </xf>
    <xf numFmtId="0" fontId="49" fillId="0" borderId="7" xfId="3" applyFont="1" applyFill="1" applyBorder="1" applyAlignment="1">
      <alignment horizontal="center"/>
    </xf>
    <xf numFmtId="0" fontId="36" fillId="0" borderId="13" xfId="0" applyFont="1" applyFill="1" applyBorder="1" applyAlignment="1" applyProtection="1">
      <alignment horizontal="center"/>
    </xf>
    <xf numFmtId="0" fontId="58" fillId="0" borderId="0" xfId="5" applyFont="1" applyAlignment="1" applyProtection="1">
      <alignment horizontal="center"/>
    </xf>
    <xf numFmtId="0" fontId="54" fillId="0" borderId="6" xfId="5" applyFont="1" applyBorder="1" applyAlignment="1">
      <alignment horizontal="center"/>
    </xf>
    <xf numFmtId="0" fontId="54" fillId="0" borderId="12" xfId="5" applyFont="1" applyBorder="1" applyAlignment="1" applyProtection="1">
      <alignment horizontal="center"/>
    </xf>
    <xf numFmtId="0" fontId="54" fillId="0" borderId="0" xfId="5" applyFont="1" applyAlignment="1" applyProtection="1">
      <alignment horizontal="center"/>
    </xf>
    <xf numFmtId="0" fontId="54" fillId="0" borderId="2" xfId="5" applyFont="1" applyBorder="1" applyAlignment="1" applyProtection="1">
      <alignment horizontal="center"/>
    </xf>
    <xf numFmtId="0" fontId="54" fillId="0" borderId="2" xfId="5" applyFont="1" applyBorder="1" applyAlignment="1">
      <alignment horizontal="center"/>
    </xf>
    <xf numFmtId="0" fontId="54" fillId="0" borderId="12" xfId="5" applyFont="1" applyBorder="1" applyAlignment="1">
      <alignment horizontal="center"/>
    </xf>
    <xf numFmtId="0" fontId="54" fillId="0" borderId="13" xfId="5" applyFont="1" applyBorder="1" applyAlignment="1" applyProtection="1">
      <alignment horizontal="center"/>
    </xf>
    <xf numFmtId="0" fontId="54" fillId="0" borderId="1" xfId="5" applyFont="1" applyBorder="1" applyAlignment="1" applyProtection="1">
      <alignment horizontal="center"/>
    </xf>
    <xf numFmtId="0" fontId="54" fillId="0" borderId="7" xfId="5" applyFont="1" applyBorder="1" applyAlignment="1" applyProtection="1">
      <alignment horizontal="center"/>
    </xf>
    <xf numFmtId="0" fontId="52" fillId="0" borderId="2" xfId="5" applyFont="1" applyBorder="1" applyAlignment="1" applyProtection="1">
      <alignment horizontal="left"/>
    </xf>
    <xf numFmtId="0" fontId="55" fillId="0" borderId="11" xfId="5" applyFont="1" applyBorder="1" applyAlignment="1" applyProtection="1">
      <alignment horizontal="left"/>
    </xf>
    <xf numFmtId="0" fontId="55" fillId="0" borderId="11" xfId="5" applyFont="1" applyBorder="1" applyAlignment="1" applyProtection="1">
      <alignment horizontal="center"/>
    </xf>
    <xf numFmtId="0" fontId="55" fillId="0" borderId="24" xfId="5" applyFont="1" applyBorder="1" applyAlignment="1">
      <alignment horizontal="center"/>
    </xf>
    <xf numFmtId="0" fontId="55" fillId="0" borderId="25" xfId="5" applyFont="1" applyBorder="1" applyAlignment="1">
      <alignment horizontal="center"/>
    </xf>
    <xf numFmtId="0" fontId="55" fillId="0" borderId="11" xfId="5" applyFont="1" applyBorder="1" applyAlignment="1">
      <alignment horizontal="center"/>
    </xf>
    <xf numFmtId="0" fontId="55" fillId="0" borderId="8" xfId="5" applyFont="1" applyBorder="1" applyAlignment="1">
      <alignment horizontal="center"/>
    </xf>
    <xf numFmtId="0" fontId="56" fillId="0" borderId="0" xfId="5" applyFont="1" applyAlignment="1" applyProtection="1">
      <alignment horizontal="left"/>
    </xf>
    <xf numFmtId="0" fontId="67" fillId="0" borderId="2" xfId="6" applyFont="1" applyFill="1" applyBorder="1" applyAlignment="1" applyProtection="1">
      <alignment horizontal="left"/>
    </xf>
    <xf numFmtId="0" fontId="67" fillId="0" borderId="6" xfId="6" applyFont="1" applyFill="1" applyBorder="1" applyAlignment="1" applyProtection="1">
      <alignment horizontal="left"/>
    </xf>
    <xf numFmtId="0" fontId="60" fillId="0" borderId="1" xfId="6" applyFont="1" applyFill="1" applyBorder="1" applyAlignment="1" applyProtection="1">
      <alignment horizontal="left"/>
    </xf>
    <xf numFmtId="0" fontId="60" fillId="0" borderId="7" xfId="6" applyFont="1" applyFill="1" applyBorder="1" applyAlignment="1" applyProtection="1">
      <alignment horizontal="left"/>
    </xf>
    <xf numFmtId="0" fontId="67" fillId="0" borderId="30" xfId="6" applyFont="1" applyFill="1" applyBorder="1" applyAlignment="1" applyProtection="1">
      <alignment horizontal="left"/>
    </xf>
    <xf numFmtId="0" fontId="67" fillId="0" borderId="38" xfId="6" applyFont="1" applyFill="1" applyBorder="1" applyAlignment="1" applyProtection="1">
      <alignment horizontal="left"/>
    </xf>
    <xf numFmtId="0" fontId="60" fillId="0" borderId="39" xfId="6" applyFont="1" applyFill="1" applyBorder="1"/>
    <xf numFmtId="0" fontId="60" fillId="0" borderId="0" xfId="6" applyFont="1" applyFill="1" applyAlignment="1" applyProtection="1">
      <alignment horizontal="left"/>
    </xf>
    <xf numFmtId="0" fontId="60" fillId="0" borderId="12" xfId="6" applyFont="1" applyFill="1" applyBorder="1" applyAlignment="1" applyProtection="1">
      <alignment horizontal="left"/>
    </xf>
    <xf numFmtId="0" fontId="60" fillId="0" borderId="30" xfId="6" applyFont="1" applyFill="1" applyBorder="1" applyAlignment="1" applyProtection="1">
      <alignment horizontal="left"/>
    </xf>
    <xf numFmtId="0" fontId="60" fillId="0" borderId="37" xfId="6" applyFont="1" applyFill="1" applyBorder="1"/>
    <xf numFmtId="0" fontId="60" fillId="0" borderId="7" xfId="6" applyFont="1" applyFill="1" applyBorder="1" applyAlignment="1" applyProtection="1">
      <alignment horizontal="center"/>
    </xf>
    <xf numFmtId="0" fontId="67" fillId="0" borderId="1" xfId="6" applyFont="1" applyFill="1" applyBorder="1" applyAlignment="1" applyProtection="1">
      <alignment horizontal="left"/>
    </xf>
    <xf numFmtId="0" fontId="60" fillId="0" borderId="6" xfId="6" applyFont="1" applyFill="1" applyBorder="1" applyAlignment="1" applyProtection="1">
      <alignment horizontal="left"/>
    </xf>
    <xf numFmtId="0" fontId="60" fillId="0" borderId="2" xfId="6" applyFont="1" applyFill="1" applyBorder="1"/>
    <xf numFmtId="0" fontId="60" fillId="0" borderId="40" xfId="6" applyFont="1" applyFill="1" applyBorder="1" applyAlignment="1" applyProtection="1">
      <alignment horizontal="left"/>
    </xf>
    <xf numFmtId="0" fontId="60" fillId="0" borderId="0" xfId="6" applyFont="1" applyFill="1"/>
    <xf numFmtId="0" fontId="60" fillId="0" borderId="1" xfId="6" applyFont="1" applyFill="1" applyBorder="1"/>
    <xf numFmtId="0" fontId="60" fillId="0" borderId="6" xfId="6" applyFont="1" applyFill="1" applyBorder="1"/>
    <xf numFmtId="0" fontId="60" fillId="0" borderId="34" xfId="6" applyFont="1" applyFill="1" applyBorder="1"/>
    <xf numFmtId="0" fontId="60" fillId="0" borderId="10" xfId="6" applyFont="1" applyFill="1" applyBorder="1"/>
    <xf numFmtId="0" fontId="60" fillId="0" borderId="3" xfId="6" applyFont="1" applyFill="1" applyBorder="1"/>
    <xf numFmtId="0" fontId="60" fillId="0" borderId="27" xfId="6" applyFont="1" applyFill="1" applyBorder="1" applyAlignment="1" applyProtection="1">
      <alignment horizontal="left"/>
    </xf>
    <xf numFmtId="0" fontId="60" fillId="0" borderId="14" xfId="6" applyFont="1" applyFill="1" applyBorder="1" applyAlignment="1" applyProtection="1">
      <alignment horizontal="left"/>
    </xf>
    <xf numFmtId="0" fontId="60" fillId="0" borderId="19" xfId="6" applyFont="1" applyFill="1" applyBorder="1"/>
    <xf numFmtId="0" fontId="60" fillId="0" borderId="3" xfId="6" applyFont="1" applyFill="1" applyBorder="1" applyAlignment="1" applyProtection="1">
      <alignment horizontal="left"/>
    </xf>
    <xf numFmtId="0" fontId="60" fillId="0" borderId="17" xfId="6" applyFont="1" applyFill="1" applyBorder="1" applyAlignment="1" applyProtection="1">
      <alignment horizontal="left"/>
    </xf>
    <xf numFmtId="0" fontId="60" fillId="0" borderId="20" xfId="6" applyFont="1" applyFill="1" applyBorder="1"/>
    <xf numFmtId="173" fontId="60" fillId="0" borderId="14" xfId="6" applyNumberFormat="1" applyFont="1" applyFill="1" applyBorder="1" applyAlignment="1" applyProtection="1">
      <alignment horizontal="left"/>
    </xf>
    <xf numFmtId="173" fontId="60" fillId="0" borderId="19" xfId="6" applyNumberFormat="1" applyFont="1" applyFill="1" applyBorder="1" applyAlignment="1" applyProtection="1">
      <alignment horizontal="left"/>
    </xf>
    <xf numFmtId="173" fontId="60" fillId="0" borderId="3" xfId="6" applyNumberFormat="1" applyFont="1" applyFill="1" applyBorder="1" applyProtection="1"/>
    <xf numFmtId="0" fontId="60" fillId="0" borderId="19" xfId="6" applyFont="1" applyFill="1" applyBorder="1" applyAlignment="1" applyProtection="1">
      <alignment horizontal="left"/>
    </xf>
    <xf numFmtId="0" fontId="68" fillId="0" borderId="2" xfId="6" applyFont="1" applyBorder="1" applyAlignment="1" applyProtection="1">
      <alignment horizontal="left"/>
    </xf>
    <xf numFmtId="0" fontId="68" fillId="0" borderId="6" xfId="6" applyFont="1" applyBorder="1" applyAlignment="1">
      <alignment horizontal="center"/>
    </xf>
    <xf numFmtId="0" fontId="68" fillId="0" borderId="0" xfId="6" applyFont="1" applyAlignment="1" applyProtection="1">
      <alignment horizontal="center"/>
    </xf>
    <xf numFmtId="0" fontId="68" fillId="0" borderId="7" xfId="6" applyFont="1" applyBorder="1" applyAlignment="1" applyProtection="1">
      <alignment horizontal="center"/>
    </xf>
    <xf numFmtId="0" fontId="68" fillId="0" borderId="1" xfId="6" applyFont="1" applyBorder="1" applyAlignment="1" applyProtection="1">
      <alignment horizontal="center"/>
    </xf>
    <xf numFmtId="0" fontId="68" fillId="0" borderId="6" xfId="6" applyFont="1" applyBorder="1" applyAlignment="1" applyProtection="1">
      <alignment horizontal="center"/>
    </xf>
    <xf numFmtId="0" fontId="55" fillId="0" borderId="11" xfId="6" applyFont="1" applyBorder="1" applyAlignment="1" applyProtection="1">
      <alignment horizontal="left"/>
    </xf>
    <xf numFmtId="0" fontId="55" fillId="0" borderId="11" xfId="6" applyFont="1" applyBorder="1" applyAlignment="1" applyProtection="1">
      <alignment horizontal="center"/>
    </xf>
    <xf numFmtId="0" fontId="55" fillId="0" borderId="11" xfId="6" applyFont="1" applyBorder="1" applyAlignment="1">
      <alignment horizontal="center"/>
    </xf>
    <xf numFmtId="0" fontId="55" fillId="0" borderId="8" xfId="6" applyFont="1" applyBorder="1" applyAlignment="1">
      <alignment horizontal="center"/>
    </xf>
    <xf numFmtId="0" fontId="55" fillId="0" borderId="24" xfId="6" applyFont="1" applyBorder="1" applyAlignment="1">
      <alignment horizontal="center"/>
    </xf>
    <xf numFmtId="173" fontId="55" fillId="0" borderId="11" xfId="6" applyNumberFormat="1" applyFont="1" applyBorder="1" applyAlignment="1" applyProtection="1">
      <alignment horizontal="center"/>
    </xf>
    <xf numFmtId="0" fontId="55" fillId="0" borderId="35" xfId="6" applyFont="1" applyBorder="1" applyAlignment="1">
      <alignment horizontal="center"/>
    </xf>
    <xf numFmtId="0" fontId="55" fillId="0" borderId="36" xfId="6" applyFont="1" applyBorder="1" applyAlignment="1">
      <alignment horizontal="center"/>
    </xf>
    <xf numFmtId="0" fontId="55" fillId="0" borderId="3" xfId="6" applyFont="1" applyBorder="1" applyAlignment="1">
      <alignment horizontal="center"/>
    </xf>
    <xf numFmtId="0" fontId="55" fillId="0" borderId="3" xfId="6" applyFont="1" applyBorder="1" applyAlignment="1" applyProtection="1">
      <alignment horizontal="center"/>
    </xf>
    <xf numFmtId="0" fontId="55" fillId="0" borderId="25" xfId="6" applyFont="1" applyBorder="1" applyAlignment="1">
      <alignment horizontal="center"/>
    </xf>
    <xf numFmtId="0" fontId="55" fillId="0" borderId="8" xfId="6" applyFont="1" applyBorder="1" applyAlignment="1" applyProtection="1">
      <alignment horizontal="center"/>
    </xf>
    <xf numFmtId="0" fontId="55" fillId="0" borderId="41" xfId="6" applyFont="1" applyBorder="1" applyAlignment="1">
      <alignment horizontal="center"/>
    </xf>
    <xf numFmtId="0" fontId="55" fillId="0" borderId="10" xfId="6" applyFont="1" applyBorder="1" applyAlignment="1" applyProtection="1">
      <alignment horizontal="left"/>
    </xf>
    <xf numFmtId="0" fontId="55" fillId="0" borderId="19" xfId="6" applyFont="1" applyBorder="1" applyAlignment="1">
      <alignment horizontal="center"/>
    </xf>
    <xf numFmtId="173" fontId="55" fillId="0" borderId="3" xfId="6" applyNumberFormat="1" applyFont="1" applyBorder="1" applyAlignment="1" applyProtection="1">
      <alignment horizontal="center"/>
    </xf>
    <xf numFmtId="0" fontId="55" fillId="0" borderId="26" xfId="6" applyFont="1" applyBorder="1" applyAlignment="1">
      <alignment horizontal="center"/>
    </xf>
    <xf numFmtId="173" fontId="55" fillId="0" borderId="19" xfId="6" applyNumberFormat="1" applyFont="1" applyBorder="1" applyAlignment="1" applyProtection="1">
      <alignment horizontal="center"/>
    </xf>
    <xf numFmtId="0" fontId="55" fillId="0" borderId="14" xfId="6" applyFont="1" applyBorder="1" applyAlignment="1">
      <alignment horizontal="center"/>
    </xf>
    <xf numFmtId="172" fontId="55" fillId="0" borderId="3" xfId="6" applyNumberFormat="1" applyFont="1" applyBorder="1" applyAlignment="1" applyProtection="1">
      <alignment horizontal="center"/>
    </xf>
    <xf numFmtId="0" fontId="51" fillId="0" borderId="0" xfId="6" applyFont="1"/>
    <xf numFmtId="0" fontId="57" fillId="0" borderId="0" xfId="8" applyFont="1" applyAlignment="1" applyProtection="1">
      <alignment horizontal="center"/>
    </xf>
    <xf numFmtId="0" fontId="53" fillId="0" borderId="0" xfId="8" applyFont="1"/>
    <xf numFmtId="0" fontId="56" fillId="0" borderId="0" xfId="8" applyFont="1" applyAlignment="1" applyProtection="1">
      <alignment horizontal="left"/>
    </xf>
    <xf numFmtId="0" fontId="55" fillId="0" borderId="11" xfId="8" applyFont="1" applyBorder="1" applyAlignment="1" applyProtection="1">
      <alignment horizontal="left"/>
    </xf>
    <xf numFmtId="0" fontId="55" fillId="0" borderId="11" xfId="8" applyFont="1" applyBorder="1" applyAlignment="1" applyProtection="1">
      <alignment horizontal="center"/>
    </xf>
    <xf numFmtId="0" fontId="55" fillId="0" borderId="24" xfId="8" applyFont="1" applyBorder="1" applyAlignment="1">
      <alignment horizontal="center"/>
    </xf>
    <xf numFmtId="0" fontId="55" fillId="0" borderId="25" xfId="8" applyFont="1" applyBorder="1" applyAlignment="1">
      <alignment horizontal="center"/>
    </xf>
    <xf numFmtId="0" fontId="55" fillId="0" borderId="11" xfId="8" applyFont="1" applyBorder="1" applyAlignment="1">
      <alignment horizontal="center"/>
    </xf>
    <xf numFmtId="0" fontId="55" fillId="0" borderId="8" xfId="8" applyFont="1" applyBorder="1" applyAlignment="1">
      <alignment horizontal="center"/>
    </xf>
    <xf numFmtId="0" fontId="57" fillId="0" borderId="0" xfId="9" applyFont="1" applyAlignment="1" applyProtection="1">
      <alignment horizontal="center"/>
    </xf>
    <xf numFmtId="0" fontId="54" fillId="0" borderId="2" xfId="9" applyFont="1" applyFill="1" applyBorder="1"/>
    <xf numFmtId="0" fontId="54" fillId="0" borderId="12" xfId="9" applyFont="1" applyFill="1" applyBorder="1" applyAlignment="1" applyProtection="1">
      <alignment horizontal="left"/>
    </xf>
    <xf numFmtId="0" fontId="54" fillId="0" borderId="6" xfId="9" applyFont="1" applyFill="1" applyBorder="1" applyAlignment="1" applyProtection="1">
      <alignment horizontal="left"/>
    </xf>
    <xf numFmtId="0" fontId="54" fillId="0" borderId="1" xfId="9" applyFont="1" applyFill="1" applyBorder="1" applyAlignment="1" applyProtection="1">
      <alignment horizontal="left"/>
    </xf>
    <xf numFmtId="0" fontId="54" fillId="0" borderId="7" xfId="9" applyFont="1" applyFill="1" applyBorder="1" applyAlignment="1" applyProtection="1">
      <alignment horizontal="left"/>
    </xf>
    <xf numFmtId="0" fontId="54" fillId="0" borderId="0" xfId="9" applyFont="1" applyFill="1" applyAlignment="1" applyProtection="1">
      <alignment horizontal="left"/>
    </xf>
    <xf numFmtId="0" fontId="54" fillId="0" borderId="7" xfId="9" applyFont="1" applyFill="1" applyBorder="1"/>
    <xf numFmtId="0" fontId="54" fillId="0" borderId="7" xfId="9" applyFont="1" applyFill="1" applyBorder="1" applyAlignment="1" applyProtection="1">
      <alignment horizontal="center"/>
    </xf>
    <xf numFmtId="0" fontId="54" fillId="0" borderId="1" xfId="9" applyFont="1" applyFill="1" applyBorder="1" applyAlignment="1" applyProtection="1">
      <alignment horizontal="center"/>
    </xf>
    <xf numFmtId="0" fontId="69" fillId="0" borderId="0" xfId="9" applyFont="1" applyFill="1"/>
    <xf numFmtId="0" fontId="54" fillId="0" borderId="13" xfId="9" applyFont="1" applyFill="1" applyBorder="1" applyAlignment="1" applyProtection="1">
      <alignment horizontal="left"/>
    </xf>
    <xf numFmtId="0" fontId="54" fillId="0" borderId="1" xfId="9" applyFont="1" applyFill="1" applyBorder="1"/>
    <xf numFmtId="0" fontId="54" fillId="0" borderId="0" xfId="9" applyFont="1" applyFill="1"/>
    <xf numFmtId="0" fontId="54" fillId="0" borderId="6" xfId="9" applyFont="1" applyFill="1" applyBorder="1"/>
    <xf numFmtId="0" fontId="54" fillId="0" borderId="34" xfId="9" applyFont="1" applyFill="1" applyBorder="1"/>
    <xf numFmtId="0" fontId="54" fillId="0" borderId="10" xfId="9" applyFont="1" applyFill="1" applyBorder="1"/>
    <xf numFmtId="0" fontId="54" fillId="0" borderId="3" xfId="9" applyFont="1" applyFill="1" applyBorder="1"/>
    <xf numFmtId="0" fontId="54" fillId="0" borderId="3" xfId="9" applyFont="1" applyFill="1" applyBorder="1" applyAlignment="1" applyProtection="1">
      <alignment horizontal="left"/>
    </xf>
    <xf numFmtId="0" fontId="54" fillId="0" borderId="19" xfId="9" applyFont="1" applyFill="1" applyBorder="1"/>
    <xf numFmtId="0" fontId="54" fillId="0" borderId="19" xfId="9" applyFont="1" applyFill="1" applyBorder="1" applyAlignment="1" applyProtection="1">
      <alignment horizontal="left"/>
    </xf>
    <xf numFmtId="0" fontId="54" fillId="0" borderId="20" xfId="9" applyFont="1" applyFill="1" applyBorder="1"/>
    <xf numFmtId="173" fontId="54" fillId="0" borderId="14" xfId="9" applyNumberFormat="1" applyFont="1" applyFill="1" applyBorder="1" applyAlignment="1" applyProtection="1">
      <alignment horizontal="left"/>
    </xf>
    <xf numFmtId="173" fontId="54" fillId="0" borderId="19" xfId="9" applyNumberFormat="1" applyFont="1" applyFill="1" applyBorder="1" applyAlignment="1" applyProtection="1">
      <alignment horizontal="left"/>
    </xf>
    <xf numFmtId="0" fontId="54" fillId="0" borderId="17" xfId="9" applyFont="1" applyFill="1" applyBorder="1"/>
    <xf numFmtId="173" fontId="54" fillId="0" borderId="3" xfId="9" applyNumberFormat="1" applyFont="1" applyFill="1" applyBorder="1" applyProtection="1"/>
    <xf numFmtId="0" fontId="70" fillId="0" borderId="6" xfId="9" applyFont="1" applyBorder="1" applyAlignment="1">
      <alignment horizontal="center"/>
    </xf>
    <xf numFmtId="0" fontId="70" fillId="0" borderId="1" xfId="9" applyFont="1" applyBorder="1" applyAlignment="1">
      <alignment horizontal="center"/>
    </xf>
    <xf numFmtId="0" fontId="70" fillId="0" borderId="7" xfId="9" applyFont="1" applyBorder="1" applyAlignment="1">
      <alignment horizontal="center"/>
    </xf>
    <xf numFmtId="0" fontId="58" fillId="0" borderId="2" xfId="9" applyFont="1" applyBorder="1"/>
    <xf numFmtId="0" fontId="70" fillId="0" borderId="0" xfId="9" applyFont="1" applyAlignment="1">
      <alignment horizontal="center"/>
    </xf>
    <xf numFmtId="0" fontId="71" fillId="0" borderId="1" xfId="9" applyFont="1" applyBorder="1" applyAlignment="1">
      <alignment horizontal="center"/>
    </xf>
    <xf numFmtId="0" fontId="71" fillId="0" borderId="0" xfId="9" applyFont="1" applyAlignment="1">
      <alignment horizontal="center"/>
    </xf>
    <xf numFmtId="0" fontId="71" fillId="0" borderId="7" xfId="9" applyFont="1" applyBorder="1" applyAlignment="1">
      <alignment horizontal="center"/>
    </xf>
    <xf numFmtId="0" fontId="71" fillId="0" borderId="13" xfId="9" applyFont="1" applyBorder="1" applyAlignment="1">
      <alignment horizontal="center"/>
    </xf>
    <xf numFmtId="0" fontId="72" fillId="0" borderId="1" xfId="9" applyFont="1" applyBorder="1" applyAlignment="1">
      <alignment horizontal="center"/>
    </xf>
    <xf numFmtId="0" fontId="71" fillId="0" borderId="6" xfId="9" applyFont="1" applyBorder="1" applyAlignment="1">
      <alignment horizontal="center"/>
    </xf>
    <xf numFmtId="0" fontId="53" fillId="0" borderId="0" xfId="9" applyFont="1" applyBorder="1"/>
    <xf numFmtId="173" fontId="53" fillId="0" borderId="0" xfId="9" applyNumberFormat="1" applyFont="1" applyBorder="1" applyProtection="1"/>
    <xf numFmtId="0" fontId="51" fillId="0" borderId="0" xfId="9" applyFont="1" applyBorder="1" applyAlignment="1" applyProtection="1">
      <alignment horizontal="left"/>
    </xf>
    <xf numFmtId="0" fontId="73" fillId="0" borderId="11" xfId="9" applyFont="1" applyBorder="1" applyAlignment="1" applyProtection="1">
      <alignment horizontal="left"/>
    </xf>
    <xf numFmtId="0" fontId="73" fillId="0" borderId="11" xfId="9" applyFont="1" applyBorder="1" applyAlignment="1" applyProtection="1">
      <alignment horizontal="center"/>
    </xf>
    <xf numFmtId="0" fontId="73" fillId="0" borderId="11" xfId="9" applyFont="1" applyBorder="1" applyAlignment="1">
      <alignment horizontal="center"/>
    </xf>
    <xf numFmtId="0" fontId="73" fillId="0" borderId="8" xfId="9" applyFont="1" applyBorder="1" applyAlignment="1">
      <alignment horizontal="center"/>
    </xf>
    <xf numFmtId="0" fontId="73" fillId="0" borderId="24" xfId="9" applyFont="1" applyBorder="1" applyAlignment="1">
      <alignment horizontal="center"/>
    </xf>
    <xf numFmtId="173" fontId="73" fillId="0" borderId="8" xfId="9" applyNumberFormat="1" applyFont="1" applyBorder="1" applyAlignment="1" applyProtection="1">
      <alignment horizontal="center"/>
    </xf>
    <xf numFmtId="173" fontId="73" fillId="0" borderId="25" xfId="9" applyNumberFormat="1" applyFont="1" applyBorder="1" applyAlignment="1" applyProtection="1">
      <alignment horizontal="center"/>
    </xf>
    <xf numFmtId="0" fontId="73" fillId="0" borderId="25" xfId="9" applyFont="1" applyBorder="1" applyAlignment="1">
      <alignment horizontal="center"/>
    </xf>
    <xf numFmtId="0" fontId="73" fillId="0" borderId="42" xfId="9" applyFont="1" applyBorder="1" applyAlignment="1">
      <alignment horizontal="center"/>
    </xf>
    <xf numFmtId="173" fontId="73" fillId="0" borderId="11" xfId="9" applyNumberFormat="1" applyFont="1" applyBorder="1" applyAlignment="1" applyProtection="1">
      <alignment horizontal="center"/>
    </xf>
    <xf numFmtId="0" fontId="73" fillId="0" borderId="3" xfId="9" applyFont="1" applyBorder="1" applyAlignment="1">
      <alignment horizontal="center"/>
    </xf>
    <xf numFmtId="0" fontId="73" fillId="0" borderId="36" xfId="9" applyFont="1" applyBorder="1" applyAlignment="1">
      <alignment horizontal="center"/>
    </xf>
    <xf numFmtId="0" fontId="73" fillId="0" borderId="8" xfId="9" applyFont="1" applyBorder="1" applyAlignment="1" applyProtection="1">
      <alignment horizontal="center"/>
    </xf>
    <xf numFmtId="0" fontId="73" fillId="0" borderId="10" xfId="9" applyFont="1" applyBorder="1" applyAlignment="1" applyProtection="1">
      <alignment horizontal="left"/>
    </xf>
    <xf numFmtId="0" fontId="73" fillId="0" borderId="3" xfId="9" applyFont="1" applyBorder="1" applyAlignment="1" applyProtection="1">
      <alignment horizontal="center"/>
    </xf>
    <xf numFmtId="0" fontId="73" fillId="0" borderId="19" xfId="9" applyFont="1" applyBorder="1" applyAlignment="1">
      <alignment horizontal="center"/>
    </xf>
    <xf numFmtId="173" fontId="73" fillId="0" borderId="3" xfId="9" applyNumberFormat="1" applyFont="1" applyBorder="1" applyAlignment="1" applyProtection="1">
      <alignment horizontal="center"/>
    </xf>
    <xf numFmtId="173" fontId="73" fillId="0" borderId="14" xfId="9" applyNumberFormat="1" applyFont="1" applyBorder="1" applyAlignment="1" applyProtection="1">
      <alignment horizontal="center"/>
    </xf>
    <xf numFmtId="0" fontId="73" fillId="0" borderId="17" xfId="9" applyFont="1" applyBorder="1" applyAlignment="1">
      <alignment horizontal="center"/>
    </xf>
    <xf numFmtId="173" fontId="73" fillId="0" borderId="19" xfId="9" applyNumberFormat="1" applyFont="1" applyBorder="1" applyAlignment="1" applyProtection="1">
      <alignment horizontal="center"/>
    </xf>
    <xf numFmtId="0" fontId="73" fillId="0" borderId="43" xfId="9" applyFont="1" applyBorder="1" applyAlignment="1" applyProtection="1">
      <alignment horizontal="left"/>
    </xf>
    <xf numFmtId="0" fontId="73" fillId="0" borderId="44" xfId="9" applyFont="1" applyBorder="1" applyAlignment="1" applyProtection="1">
      <alignment horizontal="center"/>
    </xf>
    <xf numFmtId="0" fontId="73" fillId="0" borderId="44" xfId="9" applyFont="1" applyBorder="1" applyAlignment="1">
      <alignment horizontal="center"/>
    </xf>
    <xf numFmtId="0" fontId="73" fillId="0" borderId="45" xfId="9" applyFont="1" applyBorder="1" applyAlignment="1">
      <alignment horizontal="center"/>
    </xf>
    <xf numFmtId="173" fontId="73" fillId="0" borderId="44" xfId="9" applyNumberFormat="1" applyFont="1" applyBorder="1" applyAlignment="1" applyProtection="1">
      <alignment horizontal="center"/>
    </xf>
    <xf numFmtId="173" fontId="73" fillId="0" borderId="41" xfId="9" applyNumberFormat="1" applyFont="1" applyBorder="1" applyAlignment="1" applyProtection="1">
      <alignment horizontal="center"/>
    </xf>
    <xf numFmtId="0" fontId="73" fillId="0" borderId="46" xfId="9" applyFont="1" applyBorder="1" applyAlignment="1">
      <alignment horizontal="center"/>
    </xf>
    <xf numFmtId="0" fontId="76" fillId="0" borderId="4" xfId="11" applyFont="1" applyFill="1" applyBorder="1" applyAlignment="1" applyProtection="1">
      <alignment horizontal="left"/>
    </xf>
    <xf numFmtId="0" fontId="60" fillId="0" borderId="6" xfId="11" applyFont="1" applyFill="1" applyBorder="1" applyAlignment="1" applyProtection="1">
      <alignment horizontal="left"/>
    </xf>
    <xf numFmtId="0" fontId="60" fillId="0" borderId="2" xfId="11" applyFont="1" applyFill="1" applyBorder="1" applyAlignment="1" applyProtection="1">
      <alignment horizontal="left"/>
    </xf>
    <xf numFmtId="0" fontId="60" fillId="0" borderId="7" xfId="11" applyFont="1" applyFill="1" applyBorder="1" applyAlignment="1" applyProtection="1">
      <alignment horizontal="left"/>
    </xf>
    <xf numFmtId="0" fontId="60" fillId="0" borderId="1" xfId="11" applyFont="1" applyFill="1" applyBorder="1" applyAlignment="1" applyProtection="1">
      <alignment horizontal="left"/>
    </xf>
    <xf numFmtId="0" fontId="76" fillId="0" borderId="4" xfId="11" applyFont="1" applyFill="1" applyBorder="1"/>
    <xf numFmtId="0" fontId="60" fillId="0" borderId="13" xfId="11" applyFont="1" applyFill="1" applyBorder="1" applyAlignment="1" applyProtection="1">
      <alignment horizontal="left"/>
    </xf>
    <xf numFmtId="0" fontId="60" fillId="0" borderId="12" xfId="11" applyFont="1" applyFill="1" applyBorder="1" applyAlignment="1" applyProtection="1">
      <alignment horizontal="center"/>
    </xf>
    <xf numFmtId="0" fontId="68" fillId="0" borderId="47" xfId="11" applyFont="1" applyFill="1" applyBorder="1"/>
    <xf numFmtId="0" fontId="60" fillId="0" borderId="14" xfId="11" applyFont="1" applyFill="1" applyBorder="1" applyAlignment="1" applyProtection="1">
      <alignment horizontal="left"/>
    </xf>
    <xf numFmtId="0" fontId="60" fillId="0" borderId="17" xfId="11" applyFont="1" applyFill="1" applyBorder="1" applyAlignment="1" applyProtection="1">
      <alignment horizontal="left"/>
    </xf>
    <xf numFmtId="0" fontId="60" fillId="0" borderId="14" xfId="11" applyFont="1" applyFill="1" applyBorder="1" applyAlignment="1" applyProtection="1">
      <alignment horizontal="center"/>
    </xf>
    <xf numFmtId="0" fontId="55" fillId="0" borderId="23" xfId="11" applyFont="1" applyBorder="1" applyAlignment="1" applyProtection="1">
      <alignment horizontal="left"/>
    </xf>
    <xf numFmtId="0" fontId="55" fillId="0" borderId="11" xfId="11" applyFont="1" applyBorder="1" applyAlignment="1" applyProtection="1">
      <alignment horizontal="center"/>
    </xf>
    <xf numFmtId="0" fontId="55" fillId="0" borderId="11" xfId="11" applyFont="1" applyBorder="1" applyAlignment="1">
      <alignment horizontal="center"/>
    </xf>
    <xf numFmtId="0" fontId="55" fillId="0" borderId="25" xfId="11" applyFont="1" applyBorder="1" applyAlignment="1">
      <alignment horizontal="center"/>
    </xf>
    <xf numFmtId="0" fontId="55" fillId="0" borderId="24" xfId="11" applyFont="1" applyBorder="1" applyAlignment="1">
      <alignment horizontal="center"/>
    </xf>
    <xf numFmtId="0" fontId="55" fillId="0" borderId="8" xfId="11" applyFont="1" applyBorder="1" applyAlignment="1">
      <alignment horizontal="center"/>
    </xf>
    <xf numFmtId="0" fontId="61" fillId="0" borderId="48" xfId="12" applyFont="1" applyFill="1" applyBorder="1"/>
    <xf numFmtId="0" fontId="60" fillId="0" borderId="49" xfId="12" applyFont="1" applyFill="1" applyBorder="1" applyAlignment="1" applyProtection="1">
      <alignment horizontal="center"/>
    </xf>
    <xf numFmtId="0" fontId="60" fillId="0" borderId="44" xfId="12" applyFont="1" applyFill="1" applyBorder="1"/>
    <xf numFmtId="0" fontId="60" fillId="0" borderId="50" xfId="12" applyFont="1" applyFill="1" applyBorder="1" applyAlignment="1" applyProtection="1">
      <alignment horizontal="left"/>
    </xf>
    <xf numFmtId="0" fontId="60" fillId="0" borderId="45" xfId="12" applyFont="1" applyFill="1" applyBorder="1"/>
    <xf numFmtId="0" fontId="60" fillId="0" borderId="46" xfId="12" applyFont="1" applyFill="1" applyBorder="1" applyAlignment="1" applyProtection="1">
      <alignment horizontal="left"/>
    </xf>
    <xf numFmtId="0" fontId="60" fillId="0" borderId="44" xfId="12" applyFont="1" applyFill="1" applyBorder="1" applyAlignment="1" applyProtection="1">
      <alignment horizontal="left"/>
    </xf>
    <xf numFmtId="0" fontId="60" fillId="0" borderId="43" xfId="12" applyFont="1" applyFill="1" applyBorder="1" applyAlignment="1" applyProtection="1">
      <alignment horizontal="left"/>
    </xf>
    <xf numFmtId="0" fontId="60" fillId="0" borderId="44" xfId="12" applyFont="1" applyFill="1" applyBorder="1" applyAlignment="1" applyProtection="1">
      <alignment horizontal="center"/>
    </xf>
    <xf numFmtId="0" fontId="68" fillId="0" borderId="2" xfId="12" applyFont="1" applyFill="1" applyBorder="1" applyAlignment="1" applyProtection="1">
      <alignment horizontal="left"/>
    </xf>
    <xf numFmtId="0" fontId="60" fillId="0" borderId="6" xfId="12" applyFont="1" applyFill="1" applyBorder="1" applyAlignment="1" applyProtection="1">
      <alignment horizontal="center"/>
    </xf>
    <xf numFmtId="0" fontId="60" fillId="0" borderId="1" xfId="12" applyFont="1" applyFill="1" applyBorder="1" applyAlignment="1" applyProtection="1">
      <alignment horizontal="left"/>
    </xf>
    <xf numFmtId="0" fontId="60" fillId="0" borderId="7" xfId="12" applyFont="1" applyFill="1" applyBorder="1" applyAlignment="1" applyProtection="1">
      <alignment horizontal="left"/>
    </xf>
    <xf numFmtId="0" fontId="60" fillId="0" borderId="30" xfId="12" applyFont="1" applyFill="1" applyBorder="1" applyAlignment="1" applyProtection="1">
      <alignment horizontal="left"/>
    </xf>
    <xf numFmtId="0" fontId="60" fillId="0" borderId="38" xfId="12" applyFont="1" applyFill="1" applyBorder="1" applyAlignment="1" applyProtection="1">
      <alignment horizontal="left"/>
    </xf>
    <xf numFmtId="0" fontId="60" fillId="0" borderId="37" xfId="12" applyFont="1" applyFill="1" applyBorder="1"/>
    <xf numFmtId="0" fontId="60" fillId="0" borderId="0" xfId="12" applyFont="1" applyFill="1" applyAlignment="1" applyProtection="1">
      <alignment horizontal="left"/>
    </xf>
    <xf numFmtId="0" fontId="60" fillId="0" borderId="12" xfId="12" applyFont="1" applyFill="1" applyBorder="1" applyAlignment="1" applyProtection="1">
      <alignment horizontal="left"/>
    </xf>
    <xf numFmtId="0" fontId="60" fillId="0" borderId="13" xfId="12" applyFont="1" applyFill="1" applyBorder="1" applyAlignment="1" applyProtection="1">
      <alignment horizontal="center"/>
    </xf>
    <xf numFmtId="0" fontId="60" fillId="0" borderId="6" xfId="12" applyFont="1" applyFill="1" applyBorder="1" applyAlignment="1" applyProtection="1">
      <alignment horizontal="left"/>
    </xf>
    <xf numFmtId="0" fontId="60" fillId="0" borderId="1" xfId="12" applyFont="1" applyFill="1" applyBorder="1" applyAlignment="1" applyProtection="1">
      <alignment horizontal="center"/>
    </xf>
    <xf numFmtId="0" fontId="68" fillId="0" borderId="2" xfId="12" applyFont="1" applyFill="1" applyBorder="1"/>
    <xf numFmtId="0" fontId="64" fillId="0" borderId="0" xfId="12" applyFont="1" applyFill="1"/>
    <xf numFmtId="0" fontId="60" fillId="0" borderId="13" xfId="12" applyFont="1" applyFill="1" applyBorder="1" applyAlignment="1" applyProtection="1">
      <alignment horizontal="left"/>
    </xf>
    <xf numFmtId="0" fontId="60" fillId="0" borderId="1" xfId="12" applyFont="1" applyFill="1" applyBorder="1"/>
    <xf numFmtId="0" fontId="60" fillId="0" borderId="0" xfId="12" applyFont="1" applyFill="1"/>
    <xf numFmtId="0" fontId="60" fillId="0" borderId="6" xfId="12" applyFont="1" applyFill="1" applyBorder="1" applyAlignment="1">
      <alignment horizontal="center"/>
    </xf>
    <xf numFmtId="0" fontId="61" fillId="0" borderId="34" xfId="12" applyFont="1" applyFill="1" applyBorder="1"/>
    <xf numFmtId="0" fontId="60" fillId="0" borderId="10" xfId="12" applyFont="1" applyFill="1" applyBorder="1"/>
    <xf numFmtId="0" fontId="60" fillId="0" borderId="3" xfId="12" applyFont="1" applyFill="1" applyBorder="1"/>
    <xf numFmtId="0" fontId="60" fillId="0" borderId="3" xfId="12" applyFont="1" applyFill="1" applyBorder="1" applyAlignment="1">
      <alignment horizontal="center"/>
    </xf>
    <xf numFmtId="0" fontId="60" fillId="0" borderId="3" xfId="12" applyFont="1" applyFill="1" applyBorder="1" applyAlignment="1" applyProtection="1">
      <alignment horizontal="left"/>
    </xf>
    <xf numFmtId="0" fontId="60" fillId="0" borderId="19" xfId="12" applyFont="1" applyFill="1" applyBorder="1"/>
    <xf numFmtId="0" fontId="60" fillId="0" borderId="19" xfId="12" applyFont="1" applyFill="1" applyBorder="1" applyAlignment="1" applyProtection="1">
      <alignment horizontal="left"/>
    </xf>
    <xf numFmtId="0" fontId="60" fillId="0" borderId="20" xfId="12" applyFont="1" applyFill="1" applyBorder="1"/>
    <xf numFmtId="173" fontId="60" fillId="0" borderId="14" xfId="12" applyNumberFormat="1" applyFont="1" applyFill="1" applyBorder="1" applyAlignment="1" applyProtection="1">
      <alignment horizontal="left"/>
    </xf>
    <xf numFmtId="0" fontId="60" fillId="0" borderId="17" xfId="12" applyFont="1" applyFill="1" applyBorder="1"/>
    <xf numFmtId="0" fontId="60" fillId="0" borderId="14" xfId="12" applyFont="1" applyFill="1" applyBorder="1"/>
    <xf numFmtId="173" fontId="60" fillId="0" borderId="3" xfId="12" applyNumberFormat="1" applyFont="1" applyFill="1" applyBorder="1" applyProtection="1"/>
    <xf numFmtId="0" fontId="68" fillId="0" borderId="2" xfId="12" applyFont="1" applyBorder="1" applyAlignment="1" applyProtection="1">
      <alignment horizontal="left"/>
    </xf>
    <xf numFmtId="0" fontId="60" fillId="0" borderId="6" xfId="12" applyFont="1" applyBorder="1" applyAlignment="1">
      <alignment horizontal="center"/>
    </xf>
    <xf numFmtId="0" fontId="60" fillId="0" borderId="0" xfId="12" applyFont="1" applyAlignment="1" applyProtection="1">
      <alignment horizontal="center"/>
    </xf>
    <xf numFmtId="0" fontId="60" fillId="0" borderId="7" xfId="12" applyFont="1" applyBorder="1" applyAlignment="1" applyProtection="1">
      <alignment horizontal="center"/>
    </xf>
    <xf numFmtId="0" fontId="60" fillId="0" borderId="1" xfId="12" applyFont="1" applyBorder="1" applyAlignment="1" applyProtection="1">
      <alignment horizontal="center"/>
    </xf>
    <xf numFmtId="0" fontId="60" fillId="0" borderId="0" xfId="12" applyFont="1" applyBorder="1" applyAlignment="1" applyProtection="1">
      <alignment horizontal="center"/>
    </xf>
    <xf numFmtId="0" fontId="60" fillId="0" borderId="13" xfId="12" applyFont="1" applyBorder="1" applyAlignment="1" applyProtection="1">
      <alignment horizontal="center"/>
    </xf>
    <xf numFmtId="0" fontId="60" fillId="0" borderId="6" xfId="12" applyFont="1" applyBorder="1" applyAlignment="1" applyProtection="1">
      <alignment horizontal="center"/>
    </xf>
    <xf numFmtId="0" fontId="55" fillId="0" borderId="11" xfId="12" applyFont="1" applyBorder="1" applyAlignment="1" applyProtection="1">
      <alignment horizontal="left"/>
    </xf>
    <xf numFmtId="0" fontId="55" fillId="0" borderId="11" xfId="12" applyFont="1" applyBorder="1" applyAlignment="1" applyProtection="1">
      <alignment horizontal="center"/>
    </xf>
    <xf numFmtId="0" fontId="55" fillId="0" borderId="11" xfId="12" applyFont="1" applyBorder="1" applyAlignment="1">
      <alignment horizontal="center"/>
    </xf>
    <xf numFmtId="0" fontId="55" fillId="0" borderId="8" xfId="12" applyFont="1" applyBorder="1" applyAlignment="1">
      <alignment horizontal="center"/>
    </xf>
    <xf numFmtId="0" fontId="55" fillId="0" borderId="24" xfId="12" applyFont="1" applyBorder="1" applyAlignment="1">
      <alignment horizontal="center"/>
    </xf>
    <xf numFmtId="173" fontId="55" fillId="0" borderId="8" xfId="12" applyNumberFormat="1" applyFont="1" applyBorder="1" applyAlignment="1" applyProtection="1">
      <alignment horizontal="center"/>
    </xf>
    <xf numFmtId="173" fontId="55" fillId="0" borderId="24" xfId="12" applyNumberFormat="1" applyFont="1" applyBorder="1" applyAlignment="1" applyProtection="1">
      <alignment horizontal="center"/>
    </xf>
    <xf numFmtId="0" fontId="55" fillId="0" borderId="36" xfId="12" applyFont="1" applyBorder="1" applyAlignment="1">
      <alignment horizontal="center"/>
    </xf>
    <xf numFmtId="0" fontId="55" fillId="0" borderId="25" xfId="12" applyFont="1" applyBorder="1" applyAlignment="1">
      <alignment horizontal="center"/>
    </xf>
    <xf numFmtId="0" fontId="55" fillId="0" borderId="42" xfId="12" applyFont="1" applyBorder="1" applyAlignment="1">
      <alignment horizontal="center"/>
    </xf>
    <xf numFmtId="173" fontId="55" fillId="0" borderId="11" xfId="12" applyNumberFormat="1" applyFont="1" applyBorder="1" applyAlignment="1" applyProtection="1">
      <alignment horizontal="center"/>
    </xf>
    <xf numFmtId="0" fontId="55" fillId="0" borderId="3" xfId="12" applyFont="1" applyBorder="1" applyAlignment="1">
      <alignment horizontal="center"/>
    </xf>
    <xf numFmtId="0" fontId="55" fillId="0" borderId="8" xfId="12" applyFont="1" applyBorder="1" applyAlignment="1" applyProtection="1">
      <alignment horizontal="center"/>
    </xf>
    <xf numFmtId="0" fontId="55" fillId="0" borderId="10" xfId="12" applyFont="1" applyBorder="1" applyAlignment="1" applyProtection="1">
      <alignment horizontal="left"/>
    </xf>
    <xf numFmtId="0" fontId="55" fillId="0" borderId="3" xfId="12" applyFont="1" applyBorder="1" applyAlignment="1" applyProtection="1">
      <alignment horizontal="center"/>
    </xf>
    <xf numFmtId="0" fontId="55" fillId="0" borderId="19" xfId="12" applyFont="1" applyBorder="1" applyAlignment="1">
      <alignment horizontal="center"/>
    </xf>
    <xf numFmtId="173" fontId="55" fillId="0" borderId="3" xfId="12" applyNumberFormat="1" applyFont="1" applyBorder="1" applyAlignment="1" applyProtection="1">
      <alignment horizontal="center"/>
    </xf>
    <xf numFmtId="173" fontId="55" fillId="0" borderId="14" xfId="12" applyNumberFormat="1" applyFont="1" applyBorder="1" applyAlignment="1" applyProtection="1">
      <alignment horizontal="center"/>
    </xf>
    <xf numFmtId="0" fontId="55" fillId="0" borderId="17" xfId="12" applyFont="1" applyBorder="1" applyAlignment="1">
      <alignment horizontal="center"/>
    </xf>
    <xf numFmtId="173" fontId="55" fillId="0" borderId="19" xfId="12" applyNumberFormat="1" applyFont="1" applyBorder="1" applyAlignment="1" applyProtection="1">
      <alignment horizontal="center"/>
    </xf>
    <xf numFmtId="0" fontId="55" fillId="0" borderId="0" xfId="12" applyFont="1"/>
    <xf numFmtId="173" fontId="55" fillId="0" borderId="0" xfId="12" applyNumberFormat="1" applyFont="1" applyProtection="1"/>
    <xf numFmtId="0" fontId="75" fillId="0" borderId="0" xfId="12" applyFont="1" applyAlignment="1" applyProtection="1">
      <alignment horizontal="left"/>
    </xf>
    <xf numFmtId="0" fontId="67" fillId="0" borderId="0" xfId="12" applyFont="1" applyAlignment="1" applyProtection="1">
      <alignment horizontal="left"/>
    </xf>
    <xf numFmtId="173" fontId="38" fillId="0" borderId="51" xfId="14" applyFont="1" applyBorder="1"/>
    <xf numFmtId="173" fontId="38" fillId="0" borderId="15" xfId="14" applyFont="1" applyBorder="1"/>
    <xf numFmtId="173" fontId="36" fillId="0" borderId="21" xfId="14" applyFont="1" applyBorder="1" applyAlignment="1" applyProtection="1">
      <alignment horizontal="left"/>
    </xf>
    <xf numFmtId="173" fontId="36" fillId="0" borderId="3" xfId="14" applyFont="1" applyBorder="1" applyProtection="1"/>
    <xf numFmtId="173" fontId="78" fillId="0" borderId="3" xfId="14" applyFont="1" applyBorder="1" applyProtection="1"/>
    <xf numFmtId="173" fontId="78" fillId="0" borderId="3" xfId="14" applyFont="1" applyBorder="1"/>
    <xf numFmtId="173" fontId="38" fillId="0" borderId="21" xfId="14" applyFont="1" applyBorder="1" applyAlignment="1" applyProtection="1">
      <alignment horizontal="left"/>
    </xf>
    <xf numFmtId="173" fontId="79" fillId="0" borderId="3" xfId="14" applyFont="1" applyBorder="1"/>
    <xf numFmtId="173" fontId="38" fillId="0" borderId="3" xfId="14" applyFont="1" applyBorder="1" applyProtection="1"/>
    <xf numFmtId="173" fontId="38" fillId="0" borderId="3" xfId="14" applyFont="1" applyBorder="1"/>
    <xf numFmtId="173" fontId="46" fillId="0" borderId="0" xfId="14" applyFont="1"/>
    <xf numFmtId="173" fontId="34" fillId="0" borderId="9" xfId="15" applyFont="1" applyFill="1" applyBorder="1"/>
    <xf numFmtId="173" fontId="34" fillId="0" borderId="15" xfId="15" applyFont="1" applyFill="1" applyBorder="1"/>
    <xf numFmtId="173" fontId="34" fillId="0" borderId="9" xfId="15" applyFont="1" applyFill="1" applyBorder="1" applyAlignment="1"/>
    <xf numFmtId="173" fontId="34" fillId="0" borderId="52" xfId="15" applyFont="1" applyFill="1" applyBorder="1"/>
    <xf numFmtId="173" fontId="32" fillId="0" borderId="5" xfId="15" applyFont="1" applyFill="1" applyBorder="1" applyAlignment="1" applyProtection="1">
      <alignment horizontal="left"/>
    </xf>
    <xf numFmtId="173" fontId="32" fillId="0" borderId="34" xfId="15" applyFont="1" applyFill="1" applyBorder="1" applyAlignment="1" applyProtection="1">
      <alignment horizontal="left"/>
    </xf>
    <xf numFmtId="173" fontId="34" fillId="0" borderId="20" xfId="15" applyFont="1" applyFill="1" applyBorder="1"/>
    <xf numFmtId="173" fontId="34" fillId="0" borderId="34" xfId="15" applyFont="1" applyFill="1" applyBorder="1" applyAlignment="1" applyProtection="1">
      <alignment horizontal="left"/>
    </xf>
    <xf numFmtId="173" fontId="34" fillId="0" borderId="53" xfId="15" applyFont="1" applyFill="1" applyBorder="1"/>
    <xf numFmtId="173" fontId="34" fillId="0" borderId="3" xfId="15" applyFont="1" applyFill="1" applyBorder="1" applyAlignment="1" applyProtection="1">
      <alignment horizontal="center"/>
    </xf>
    <xf numFmtId="173" fontId="34" fillId="0" borderId="19" xfId="15" applyFont="1" applyFill="1" applyBorder="1" applyAlignment="1" applyProtection="1">
      <alignment horizontal="center"/>
    </xf>
    <xf numFmtId="173" fontId="34" fillId="0" borderId="3" xfId="15" applyFont="1" applyFill="1" applyBorder="1" applyAlignment="1" applyProtection="1">
      <alignment horizontal="left"/>
    </xf>
    <xf numFmtId="173" fontId="34" fillId="0" borderId="21" xfId="15" applyFont="1" applyBorder="1"/>
    <xf numFmtId="173" fontId="34" fillId="0" borderId="3" xfId="15" applyFont="1" applyBorder="1" applyAlignment="1" applyProtection="1">
      <alignment horizontal="right"/>
    </xf>
    <xf numFmtId="173" fontId="34" fillId="0" borderId="24" xfId="15" applyFont="1" applyBorder="1" applyAlignment="1" applyProtection="1">
      <alignment horizontal="right"/>
    </xf>
    <xf numFmtId="173" fontId="34" fillId="0" borderId="21" xfId="15" applyFont="1" applyBorder="1" applyAlignment="1" applyProtection="1">
      <alignment horizontal="left"/>
    </xf>
    <xf numFmtId="173" fontId="34" fillId="0" borderId="3" xfId="15" applyFont="1" applyBorder="1"/>
    <xf numFmtId="173" fontId="80" fillId="0" borderId="21" xfId="15" applyFont="1" applyFill="1" applyBorder="1" applyAlignment="1" applyProtection="1">
      <alignment horizontal="left"/>
    </xf>
    <xf numFmtId="173" fontId="39" fillId="0" borderId="3" xfId="15" applyFont="1" applyFill="1" applyBorder="1" applyProtection="1"/>
    <xf numFmtId="173" fontId="80" fillId="0" borderId="3" xfId="15" applyFont="1" applyFill="1" applyBorder="1"/>
    <xf numFmtId="173" fontId="80" fillId="0" borderId="19" xfId="15" applyFont="1" applyFill="1" applyBorder="1"/>
    <xf numFmtId="173" fontId="34" fillId="0" borderId="3" xfId="15" applyFont="1" applyFill="1" applyBorder="1" applyProtection="1"/>
    <xf numFmtId="173" fontId="34" fillId="0" borderId="3" xfId="15" applyFont="1" applyBorder="1" applyProtection="1"/>
    <xf numFmtId="173" fontId="34" fillId="0" borderId="19" xfId="15" applyFont="1" applyBorder="1" applyProtection="1"/>
    <xf numFmtId="173" fontId="39" fillId="0" borderId="21" xfId="15" applyFont="1" applyFill="1" applyBorder="1" applyAlignment="1" applyProtection="1">
      <alignment horizontal="left"/>
    </xf>
    <xf numFmtId="173" fontId="39" fillId="0" borderId="3" xfId="15" applyFont="1" applyFill="1" applyBorder="1"/>
    <xf numFmtId="173" fontId="39" fillId="0" borderId="19" xfId="15" applyFont="1" applyFill="1" applyBorder="1"/>
    <xf numFmtId="173" fontId="34" fillId="0" borderId="21" xfId="15" applyFont="1" applyFill="1" applyBorder="1" applyAlignment="1" applyProtection="1">
      <alignment horizontal="left"/>
    </xf>
    <xf numFmtId="173" fontId="34" fillId="0" borderId="19" xfId="15" applyFont="1" applyFill="1" applyBorder="1" applyProtection="1"/>
    <xf numFmtId="173" fontId="39" fillId="0" borderId="3" xfId="15" applyNumberFormat="1" applyFont="1" applyFill="1" applyBorder="1" applyProtection="1"/>
    <xf numFmtId="173" fontId="34" fillId="0" borderId="3" xfId="15" applyFont="1" applyFill="1" applyBorder="1"/>
    <xf numFmtId="173" fontId="34" fillId="0" borderId="19" xfId="15" applyFont="1" applyFill="1" applyBorder="1"/>
    <xf numFmtId="173" fontId="47" fillId="0" borderId="0" xfId="15" applyFont="1" applyFill="1" applyAlignment="1" applyProtection="1">
      <alignment horizontal="left"/>
    </xf>
    <xf numFmtId="173" fontId="34" fillId="0" borderId="51" xfId="15" applyFont="1" applyFill="1" applyBorder="1"/>
    <xf numFmtId="173" fontId="34" fillId="0" borderId="21" xfId="15" applyFont="1" applyFill="1" applyBorder="1"/>
    <xf numFmtId="0" fontId="36" fillId="0" borderId="51" xfId="0" applyFont="1" applyFill="1" applyBorder="1"/>
    <xf numFmtId="0" fontId="38" fillId="0" borderId="9" xfId="0" applyFont="1" applyFill="1" applyBorder="1"/>
    <xf numFmtId="0" fontId="38" fillId="0" borderId="15" xfId="0" applyFont="1" applyFill="1" applyBorder="1"/>
    <xf numFmtId="0" fontId="36" fillId="0" borderId="5" xfId="0" applyFont="1" applyFill="1" applyBorder="1"/>
    <xf numFmtId="0" fontId="36" fillId="0" borderId="0" xfId="0" applyFont="1" applyFill="1" applyAlignment="1" applyProtection="1">
      <alignment horizontal="left"/>
    </xf>
    <xf numFmtId="0" fontId="36" fillId="0" borderId="0" xfId="0" applyFont="1" applyFill="1"/>
    <xf numFmtId="0" fontId="36" fillId="0" borderId="19" xfId="0" applyFont="1" applyFill="1" applyBorder="1"/>
    <xf numFmtId="0" fontId="36" fillId="0" borderId="0" xfId="0" applyFont="1" applyFill="1" applyAlignment="1" applyProtection="1">
      <alignment horizontal="center"/>
    </xf>
    <xf numFmtId="0" fontId="36" fillId="0" borderId="1" xfId="0" applyFont="1" applyFill="1" applyBorder="1"/>
    <xf numFmtId="0" fontId="38" fillId="0" borderId="0" xfId="0" applyFont="1" applyFill="1"/>
    <xf numFmtId="0" fontId="36" fillId="0" borderId="5" xfId="0" applyFont="1" applyFill="1" applyBorder="1" applyAlignment="1" applyProtection="1">
      <alignment horizontal="left"/>
    </xf>
    <xf numFmtId="0" fontId="78" fillId="0" borderId="15" xfId="0" applyFont="1" applyFill="1" applyBorder="1" applyAlignment="1" applyProtection="1">
      <alignment horizontal="center"/>
    </xf>
    <xf numFmtId="0" fontId="78" fillId="0" borderId="18" xfId="0" applyFont="1" applyFill="1" applyBorder="1" applyAlignment="1" applyProtection="1">
      <alignment horizontal="center"/>
    </xf>
    <xf numFmtId="0" fontId="36" fillId="0" borderId="54" xfId="0" applyFont="1" applyFill="1" applyBorder="1"/>
    <xf numFmtId="0" fontId="36" fillId="0" borderId="29" xfId="0" applyFont="1" applyFill="1" applyBorder="1" applyAlignment="1" applyProtection="1">
      <alignment horizontal="center"/>
    </xf>
    <xf numFmtId="0" fontId="78" fillId="0" borderId="29" xfId="0" applyFont="1" applyFill="1" applyBorder="1" applyAlignment="1" applyProtection="1">
      <alignment horizontal="center"/>
    </xf>
    <xf numFmtId="0" fontId="78" fillId="0" borderId="26" xfId="0" applyFont="1" applyFill="1" applyBorder="1" applyAlignment="1" applyProtection="1">
      <alignment horizontal="center"/>
    </xf>
    <xf numFmtId="0" fontId="36" fillId="0" borderId="53" xfId="0" applyFont="1" applyFill="1" applyBorder="1"/>
    <xf numFmtId="0" fontId="36" fillId="0" borderId="26" xfId="0" applyFont="1" applyFill="1" applyBorder="1"/>
    <xf numFmtId="0" fontId="36" fillId="0" borderId="29" xfId="0" applyFont="1" applyFill="1" applyBorder="1"/>
    <xf numFmtId="0" fontId="36" fillId="0" borderId="21" xfId="0" applyFont="1" applyBorder="1" applyAlignment="1" applyProtection="1">
      <alignment horizontal="left"/>
    </xf>
    <xf numFmtId="0" fontId="36" fillId="0" borderId="3" xfId="0" applyFont="1" applyBorder="1" applyAlignment="1" applyProtection="1">
      <alignment horizontal="center"/>
    </xf>
    <xf numFmtId="0" fontId="36" fillId="0" borderId="55" xfId="0" applyFont="1" applyBorder="1" applyAlignment="1" applyProtection="1">
      <alignment horizontal="center"/>
    </xf>
    <xf numFmtId="0" fontId="36" fillId="0" borderId="14" xfId="0" applyFont="1" applyBorder="1" applyAlignment="1" applyProtection="1">
      <alignment horizontal="center"/>
    </xf>
    <xf numFmtId="0" fontId="38" fillId="0" borderId="21" xfId="0" applyFont="1" applyBorder="1" applyAlignment="1" applyProtection="1">
      <alignment horizontal="left"/>
    </xf>
    <xf numFmtId="0" fontId="38" fillId="0" borderId="14" xfId="0" applyFont="1" applyBorder="1" applyAlignment="1" applyProtection="1">
      <alignment horizontal="center"/>
    </xf>
    <xf numFmtId="0" fontId="38" fillId="0" borderId="14" xfId="0" applyFont="1" applyBorder="1" applyAlignment="1">
      <alignment horizontal="center"/>
    </xf>
    <xf numFmtId="173" fontId="38" fillId="0" borderId="3" xfId="0" applyNumberFormat="1" applyFont="1" applyBorder="1" applyAlignment="1" applyProtection="1">
      <alignment horizontal="center"/>
    </xf>
    <xf numFmtId="0" fontId="41" fillId="0" borderId="0" xfId="0" applyFont="1" applyBorder="1"/>
    <xf numFmtId="0" fontId="34" fillId="0" borderId="40" xfId="0" applyFont="1" applyFill="1" applyBorder="1"/>
    <xf numFmtId="0" fontId="34" fillId="0" borderId="33" xfId="0" applyFont="1" applyFill="1" applyBorder="1" applyAlignment="1" applyProtection="1">
      <alignment horizontal="center"/>
    </xf>
    <xf numFmtId="0" fontId="34" fillId="0" borderId="0" xfId="0" applyFont="1" applyFill="1" applyAlignment="1" applyProtection="1">
      <alignment horizontal="left"/>
    </xf>
    <xf numFmtId="0" fontId="34" fillId="0" borderId="33" xfId="0" applyFont="1" applyFill="1" applyBorder="1" applyAlignment="1" applyProtection="1">
      <alignment horizontal="left"/>
    </xf>
    <xf numFmtId="0" fontId="34" fillId="0" borderId="21" xfId="0" applyFont="1" applyFill="1" applyBorder="1" applyAlignment="1" applyProtection="1">
      <alignment horizontal="left"/>
    </xf>
    <xf numFmtId="0" fontId="34" fillId="0" borderId="14" xfId="0" applyFont="1" applyFill="1" applyBorder="1" applyAlignment="1" applyProtection="1">
      <alignment horizontal="center"/>
    </xf>
    <xf numFmtId="0" fontId="34" fillId="0" borderId="20" xfId="0" applyFont="1" applyFill="1" applyBorder="1" applyAlignment="1" applyProtection="1">
      <alignment horizontal="left"/>
    </xf>
    <xf numFmtId="0" fontId="34" fillId="0" borderId="14" xfId="0" applyFont="1" applyFill="1" applyBorder="1" applyAlignment="1" applyProtection="1">
      <alignment horizontal="left"/>
    </xf>
    <xf numFmtId="0" fontId="34" fillId="0" borderId="21" xfId="0" applyFont="1" applyBorder="1" applyAlignment="1" applyProtection="1">
      <alignment horizontal="left"/>
    </xf>
    <xf numFmtId="0" fontId="34" fillId="0" borderId="14" xfId="0" applyFont="1" applyBorder="1" applyAlignment="1" applyProtection="1">
      <alignment horizontal="center"/>
    </xf>
    <xf numFmtId="172" fontId="34" fillId="0" borderId="20" xfId="0" applyNumberFormat="1" applyFont="1" applyBorder="1" applyAlignment="1" applyProtection="1">
      <alignment horizontal="center"/>
    </xf>
    <xf numFmtId="172" fontId="34" fillId="0" borderId="14" xfId="0" applyNumberFormat="1" applyFont="1" applyBorder="1" applyAlignment="1" applyProtection="1">
      <alignment horizontal="center"/>
    </xf>
    <xf numFmtId="172" fontId="38" fillId="0" borderId="20" xfId="0" applyNumberFormat="1" applyFont="1" applyBorder="1" applyAlignment="1" applyProtection="1">
      <alignment horizontal="center"/>
    </xf>
    <xf numFmtId="172" fontId="38" fillId="0" borderId="14" xfId="0" applyNumberFormat="1" applyFont="1" applyBorder="1" applyAlignment="1" applyProtection="1">
      <alignment horizontal="center"/>
    </xf>
    <xf numFmtId="0" fontId="34" fillId="0" borderId="21" xfId="0" applyFont="1" applyBorder="1"/>
    <xf numFmtId="0" fontId="34" fillId="0" borderId="14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9" fillId="0" borderId="21" xfId="0" applyFont="1" applyBorder="1"/>
    <xf numFmtId="0" fontId="39" fillId="0" borderId="14" xfId="0" applyFont="1" applyBorder="1" applyAlignment="1">
      <alignment horizontal="center"/>
    </xf>
    <xf numFmtId="172" fontId="39" fillId="0" borderId="20" xfId="0" applyNumberFormat="1" applyFont="1" applyBorder="1" applyAlignment="1" applyProtection="1">
      <alignment horizontal="center"/>
    </xf>
    <xf numFmtId="172" fontId="39" fillId="0" borderId="14" xfId="0" applyNumberFormat="1" applyFont="1" applyBorder="1" applyAlignment="1" applyProtection="1">
      <alignment horizontal="center"/>
    </xf>
    <xf numFmtId="0" fontId="39" fillId="0" borderId="20" xfId="0" applyFont="1" applyBorder="1" applyAlignment="1">
      <alignment horizontal="center"/>
    </xf>
    <xf numFmtId="172" fontId="36" fillId="0" borderId="20" xfId="0" applyNumberFormat="1" applyFont="1" applyBorder="1" applyAlignment="1" applyProtection="1">
      <alignment horizontal="center"/>
    </xf>
    <xf numFmtId="172" fontId="36" fillId="0" borderId="14" xfId="0" applyNumberFormat="1" applyFont="1" applyBorder="1" applyAlignment="1" applyProtection="1">
      <alignment horizontal="center"/>
    </xf>
    <xf numFmtId="0" fontId="38" fillId="0" borderId="21" xfId="0" applyFont="1" applyFill="1" applyBorder="1" applyAlignment="1" applyProtection="1">
      <alignment horizontal="left"/>
    </xf>
    <xf numFmtId="0" fontId="38" fillId="0" borderId="14" xfId="0" applyFont="1" applyFill="1" applyBorder="1" applyAlignment="1" applyProtection="1">
      <alignment horizontal="center"/>
    </xf>
    <xf numFmtId="172" fontId="38" fillId="0" borderId="20" xfId="0" applyNumberFormat="1" applyFont="1" applyFill="1" applyBorder="1" applyAlignment="1" applyProtection="1">
      <alignment horizontal="center"/>
    </xf>
    <xf numFmtId="172" fontId="38" fillId="0" borderId="14" xfId="0" applyNumberFormat="1" applyFont="1" applyFill="1" applyBorder="1" applyAlignment="1" applyProtection="1">
      <alignment horizontal="center"/>
    </xf>
    <xf numFmtId="0" fontId="36" fillId="0" borderId="21" xfId="0" applyFont="1" applyFill="1" applyBorder="1" applyAlignment="1" applyProtection="1">
      <alignment horizontal="left"/>
    </xf>
    <xf numFmtId="0" fontId="36" fillId="0" borderId="14" xfId="0" applyFont="1" applyFill="1" applyBorder="1" applyAlignment="1" applyProtection="1">
      <alignment horizontal="center"/>
    </xf>
    <xf numFmtId="172" fontId="36" fillId="0" borderId="20" xfId="0" applyNumberFormat="1" applyFont="1" applyFill="1" applyBorder="1" applyAlignment="1" applyProtection="1">
      <alignment horizontal="center"/>
    </xf>
    <xf numFmtId="172" fontId="36" fillId="0" borderId="14" xfId="0" applyNumberFormat="1" applyFont="1" applyFill="1" applyBorder="1" applyAlignment="1" applyProtection="1">
      <alignment horizontal="center"/>
    </xf>
    <xf numFmtId="0" fontId="36" fillId="3" borderId="21" xfId="0" applyFont="1" applyFill="1" applyBorder="1" applyAlignment="1" applyProtection="1">
      <alignment horizontal="left"/>
    </xf>
    <xf numFmtId="0" fontId="36" fillId="3" borderId="14" xfId="0" applyFont="1" applyFill="1" applyBorder="1" applyAlignment="1" applyProtection="1">
      <alignment horizontal="center"/>
    </xf>
    <xf numFmtId="172" fontId="36" fillId="3" borderId="20" xfId="0" applyNumberFormat="1" applyFont="1" applyFill="1" applyBorder="1" applyAlignment="1" applyProtection="1">
      <alignment horizontal="center"/>
    </xf>
    <xf numFmtId="172" fontId="36" fillId="3" borderId="14" xfId="0" applyNumberFormat="1" applyFont="1" applyFill="1" applyBorder="1" applyAlignment="1" applyProtection="1">
      <alignment horizontal="center"/>
    </xf>
    <xf numFmtId="0" fontId="38" fillId="3" borderId="14" xfId="0" applyFont="1" applyFill="1" applyBorder="1" applyAlignment="1" applyProtection="1">
      <alignment horizontal="center"/>
    </xf>
    <xf numFmtId="172" fontId="38" fillId="3" borderId="20" xfId="0" applyNumberFormat="1" applyFont="1" applyFill="1" applyBorder="1" applyAlignment="1" applyProtection="1">
      <alignment horizontal="center"/>
    </xf>
    <xf numFmtId="172" fontId="38" fillId="3" borderId="14" xfId="0" applyNumberFormat="1" applyFont="1" applyFill="1" applyBorder="1" applyAlignment="1" applyProtection="1">
      <alignment horizontal="center"/>
    </xf>
    <xf numFmtId="0" fontId="34" fillId="3" borderId="21" xfId="0" applyFont="1" applyFill="1" applyBorder="1" applyAlignment="1" applyProtection="1">
      <alignment horizontal="left"/>
    </xf>
    <xf numFmtId="0" fontId="34" fillId="3" borderId="14" xfId="0" applyFont="1" applyFill="1" applyBorder="1" applyAlignment="1" applyProtection="1">
      <alignment horizontal="center"/>
    </xf>
    <xf numFmtId="172" fontId="34" fillId="3" borderId="20" xfId="0" applyNumberFormat="1" applyFont="1" applyFill="1" applyBorder="1" applyAlignment="1" applyProtection="1">
      <alignment horizontal="center"/>
    </xf>
    <xf numFmtId="172" fontId="34" fillId="3" borderId="14" xfId="0" applyNumberFormat="1" applyFont="1" applyFill="1" applyBorder="1" applyAlignment="1" applyProtection="1">
      <alignment horizontal="center"/>
    </xf>
    <xf numFmtId="0" fontId="38" fillId="3" borderId="21" xfId="0" applyFont="1" applyFill="1" applyBorder="1" applyAlignment="1" applyProtection="1">
      <alignment horizontal="left"/>
    </xf>
    <xf numFmtId="0" fontId="39" fillId="3" borderId="0" xfId="0" applyFont="1" applyFill="1"/>
    <xf numFmtId="173" fontId="68" fillId="0" borderId="51" xfId="20" applyFont="1" applyFill="1" applyBorder="1"/>
    <xf numFmtId="173" fontId="68" fillId="0" borderId="25" xfId="20" applyFont="1" applyFill="1" applyBorder="1"/>
    <xf numFmtId="173" fontId="81" fillId="0" borderId="25" xfId="20" applyFont="1" applyFill="1" applyBorder="1"/>
    <xf numFmtId="173" fontId="68" fillId="0" borderId="36" xfId="20" applyFont="1" applyFill="1" applyBorder="1"/>
    <xf numFmtId="173" fontId="68" fillId="0" borderId="5" xfId="20" applyFont="1" applyFill="1" applyBorder="1" applyAlignment="1" applyProtection="1">
      <alignment horizontal="left"/>
    </xf>
    <xf numFmtId="173" fontId="68" fillId="0" borderId="1" xfId="20" applyFont="1" applyFill="1" applyBorder="1"/>
    <xf numFmtId="173" fontId="68" fillId="0" borderId="0" xfId="20" applyFont="1" applyFill="1"/>
    <xf numFmtId="173" fontId="68" fillId="0" borderId="52" xfId="20" applyFont="1" applyFill="1" applyBorder="1"/>
    <xf numFmtId="173" fontId="68" fillId="0" borderId="7" xfId="20" applyFont="1" applyFill="1" applyBorder="1"/>
    <xf numFmtId="173" fontId="68" fillId="0" borderId="13" xfId="20" applyFont="1" applyFill="1" applyBorder="1" applyAlignment="1" applyProtection="1">
      <alignment horizontal="left"/>
    </xf>
    <xf numFmtId="173" fontId="68" fillId="0" borderId="0" xfId="20" applyFont="1" applyFill="1" applyAlignment="1" applyProtection="1">
      <alignment horizontal="left"/>
    </xf>
    <xf numFmtId="173" fontId="81" fillId="0" borderId="0" xfId="20" applyFont="1" applyFill="1"/>
    <xf numFmtId="173" fontId="68" fillId="0" borderId="5" xfId="20" applyFont="1" applyFill="1" applyBorder="1"/>
    <xf numFmtId="173" fontId="68" fillId="0" borderId="27" xfId="20" applyFont="1" applyFill="1" applyBorder="1"/>
    <xf numFmtId="173" fontId="68" fillId="0" borderId="19" xfId="20" applyFont="1" applyFill="1" applyBorder="1"/>
    <xf numFmtId="173" fontId="68" fillId="0" borderId="21" xfId="20" applyFont="1" applyFill="1" applyBorder="1" applyAlignment="1" applyProtection="1">
      <alignment horizontal="left"/>
    </xf>
    <xf numFmtId="173" fontId="81" fillId="0" borderId="1" xfId="20" applyFont="1" applyFill="1" applyBorder="1"/>
    <xf numFmtId="173" fontId="68" fillId="0" borderId="8" xfId="20" applyFont="1" applyFill="1" applyBorder="1" applyAlignment="1" applyProtection="1">
      <alignment horizontal="left"/>
    </xf>
    <xf numFmtId="173" fontId="68" fillId="0" borderId="24" xfId="20" applyFont="1" applyFill="1" applyBorder="1" applyAlignment="1" applyProtection="1">
      <alignment horizontal="left"/>
    </xf>
    <xf numFmtId="173" fontId="68" fillId="0" borderId="8" xfId="20" applyFont="1" applyFill="1" applyBorder="1" applyAlignment="1" applyProtection="1"/>
    <xf numFmtId="173" fontId="60" fillId="0" borderId="8" xfId="20" applyFont="1" applyBorder="1" applyProtection="1"/>
    <xf numFmtId="173" fontId="60" fillId="0" borderId="21" xfId="20" applyFont="1" applyBorder="1" applyAlignment="1" applyProtection="1">
      <alignment horizontal="left"/>
    </xf>
    <xf numFmtId="173" fontId="60" fillId="0" borderId="24" xfId="20" applyFont="1" applyBorder="1" applyProtection="1"/>
    <xf numFmtId="173" fontId="60" fillId="0" borderId="3" xfId="20" applyFont="1" applyBorder="1" applyProtection="1"/>
    <xf numFmtId="173" fontId="60" fillId="0" borderId="3" xfId="20" applyFont="1" applyBorder="1"/>
    <xf numFmtId="173" fontId="60" fillId="0" borderId="14" xfId="20" applyFont="1" applyBorder="1" applyProtection="1"/>
    <xf numFmtId="173" fontId="64" fillId="0" borderId="21" xfId="20" applyFont="1" applyBorder="1" applyAlignment="1" applyProtection="1">
      <alignment horizontal="left"/>
    </xf>
    <xf numFmtId="173" fontId="64" fillId="0" borderId="3" xfId="20" applyFont="1" applyBorder="1" applyProtection="1"/>
    <xf numFmtId="173" fontId="64" fillId="0" borderId="3" xfId="20" applyFont="1" applyBorder="1"/>
    <xf numFmtId="173" fontId="64" fillId="0" borderId="14" xfId="20" applyFont="1" applyBorder="1" applyProtection="1"/>
    <xf numFmtId="173" fontId="64" fillId="0" borderId="3" xfId="20" applyFont="1" applyBorder="1" applyAlignment="1" applyProtection="1">
      <alignment horizontal="right"/>
    </xf>
    <xf numFmtId="173" fontId="64" fillId="0" borderId="1" xfId="20" applyFont="1" applyBorder="1"/>
    <xf numFmtId="173" fontId="64" fillId="0" borderId="52" xfId="20" applyFont="1" applyBorder="1"/>
    <xf numFmtId="173" fontId="60" fillId="0" borderId="19" xfId="20" applyFont="1" applyBorder="1"/>
    <xf numFmtId="173" fontId="64" fillId="0" borderId="20" xfId="20" applyFont="1" applyBorder="1"/>
    <xf numFmtId="173" fontId="64" fillId="0" borderId="31" xfId="20" applyFont="1" applyBorder="1"/>
    <xf numFmtId="173" fontId="64" fillId="0" borderId="36" xfId="20" applyFont="1" applyBorder="1"/>
    <xf numFmtId="173" fontId="64" fillId="0" borderId="14" xfId="20" applyFont="1" applyBorder="1"/>
    <xf numFmtId="173" fontId="60" fillId="0" borderId="3" xfId="20" applyNumberFormat="1" applyFont="1" applyBorder="1" applyProtection="1"/>
    <xf numFmtId="173" fontId="64" fillId="0" borderId="21" xfId="20" applyFont="1" applyFill="1" applyBorder="1" applyAlignment="1" applyProtection="1">
      <alignment horizontal="left"/>
    </xf>
    <xf numFmtId="173" fontId="64" fillId="0" borderId="3" xfId="20" applyFont="1" applyFill="1" applyBorder="1" applyProtection="1"/>
    <xf numFmtId="173" fontId="64" fillId="0" borderId="3" xfId="20" applyNumberFormat="1" applyFont="1" applyFill="1" applyBorder="1" applyProtection="1"/>
    <xf numFmtId="173" fontId="64" fillId="0" borderId="14" xfId="20" applyFont="1" applyFill="1" applyBorder="1" applyProtection="1"/>
    <xf numFmtId="173" fontId="64" fillId="0" borderId="3" xfId="20" applyFont="1" applyFill="1" applyBorder="1"/>
    <xf numFmtId="173" fontId="60" fillId="0" borderId="3" xfId="20" applyFont="1" applyBorder="1" applyAlignment="1" applyProtection="1">
      <alignment horizontal="right"/>
    </xf>
    <xf numFmtId="173" fontId="64" fillId="0" borderId="3" xfId="20" applyFont="1" applyFill="1" applyBorder="1" applyAlignment="1" applyProtection="1">
      <alignment horizontal="right"/>
    </xf>
    <xf numFmtId="173" fontId="64" fillId="0" borderId="14" xfId="20" applyFont="1" applyFill="1" applyBorder="1"/>
    <xf numFmtId="173" fontId="60" fillId="3" borderId="3" xfId="20" applyFont="1" applyFill="1" applyBorder="1" applyProtection="1"/>
    <xf numFmtId="173" fontId="60" fillId="3" borderId="3" xfId="20" applyNumberFormat="1" applyFont="1" applyFill="1" applyBorder="1" applyProtection="1"/>
    <xf numFmtId="173" fontId="60" fillId="3" borderId="14" xfId="20" applyFont="1" applyFill="1" applyBorder="1" applyProtection="1"/>
    <xf numFmtId="173" fontId="60" fillId="3" borderId="3" xfId="20" applyFont="1" applyFill="1" applyBorder="1"/>
    <xf numFmtId="173" fontId="60" fillId="3" borderId="14" xfId="20" applyFont="1" applyFill="1" applyBorder="1" applyAlignment="1" applyProtection="1">
      <alignment horizontal="right"/>
    </xf>
    <xf numFmtId="173" fontId="60" fillId="0" borderId="5" xfId="20" applyFont="1" applyBorder="1" applyAlignment="1" applyProtection="1">
      <alignment horizontal="left"/>
    </xf>
    <xf numFmtId="173" fontId="60" fillId="3" borderId="3" xfId="20" applyFont="1" applyFill="1" applyBorder="1" applyAlignment="1" applyProtection="1">
      <alignment horizontal="right"/>
    </xf>
    <xf numFmtId="173" fontId="60" fillId="3" borderId="1" xfId="20" applyFont="1" applyFill="1" applyBorder="1" applyAlignment="1" applyProtection="1">
      <alignment horizontal="right"/>
    </xf>
    <xf numFmtId="173" fontId="60" fillId="3" borderId="3" xfId="20" applyFont="1" applyFill="1" applyBorder="1" applyAlignment="1">
      <alignment horizontal="right"/>
    </xf>
    <xf numFmtId="173" fontId="64" fillId="0" borderId="51" xfId="20" applyFont="1" applyFill="1" applyBorder="1" applyAlignment="1" applyProtection="1">
      <alignment horizontal="left"/>
    </xf>
    <xf numFmtId="173" fontId="64" fillId="0" borderId="15" xfId="20" applyFont="1" applyFill="1" applyBorder="1" applyAlignment="1" applyProtection="1">
      <alignment horizontal="right"/>
    </xf>
    <xf numFmtId="173" fontId="64" fillId="0" borderId="14" xfId="20" applyFont="1" applyFill="1" applyBorder="1" applyAlignment="1" applyProtection="1">
      <alignment horizontal="right"/>
    </xf>
    <xf numFmtId="173" fontId="64" fillId="0" borderId="23" xfId="20" applyFont="1" applyFill="1" applyBorder="1" applyAlignment="1" applyProtection="1">
      <alignment horizontal="left"/>
    </xf>
    <xf numFmtId="173" fontId="64" fillId="0" borderId="8" xfId="20" applyFont="1" applyFill="1" applyBorder="1" applyAlignment="1" applyProtection="1">
      <alignment horizontal="right"/>
    </xf>
    <xf numFmtId="173" fontId="64" fillId="0" borderId="8" xfId="20" applyNumberFormat="1" applyFont="1" applyFill="1" applyBorder="1" applyAlignment="1" applyProtection="1">
      <alignment horizontal="right"/>
    </xf>
    <xf numFmtId="173" fontId="64" fillId="0" borderId="43" xfId="20" applyFont="1" applyFill="1" applyBorder="1" applyAlignment="1" applyProtection="1">
      <alignment horizontal="right"/>
    </xf>
    <xf numFmtId="173" fontId="58" fillId="0" borderId="0" xfId="20" applyFont="1" applyAlignment="1" applyProtection="1">
      <alignment horizontal="left"/>
    </xf>
    <xf numFmtId="173" fontId="36" fillId="0" borderId="51" xfId="41" applyFont="1" applyFill="1" applyBorder="1"/>
    <xf numFmtId="173" fontId="36" fillId="0" borderId="18" xfId="41" applyFont="1" applyFill="1" applyBorder="1"/>
    <xf numFmtId="173" fontId="36" fillId="0" borderId="50" xfId="41" applyFont="1" applyFill="1" applyBorder="1"/>
    <xf numFmtId="173" fontId="36" fillId="0" borderId="45" xfId="41" applyFont="1" applyFill="1" applyBorder="1"/>
    <xf numFmtId="173" fontId="36" fillId="0" borderId="5" xfId="41" applyFont="1" applyFill="1" applyBorder="1" applyAlignment="1" applyProtection="1">
      <alignment horizontal="left"/>
    </xf>
    <xf numFmtId="173" fontId="36" fillId="0" borderId="12" xfId="41" applyFont="1" applyFill="1" applyBorder="1" applyAlignment="1" applyProtection="1">
      <alignment horizontal="center"/>
    </xf>
    <xf numFmtId="173" fontId="78" fillId="0" borderId="12" xfId="41" applyFont="1" applyFill="1" applyBorder="1" applyAlignment="1" applyProtection="1">
      <alignment horizontal="center"/>
    </xf>
    <xf numFmtId="173" fontId="78" fillId="0" borderId="7" xfId="41" applyFont="1" applyFill="1" applyBorder="1" applyAlignment="1" applyProtection="1">
      <alignment horizontal="left"/>
    </xf>
    <xf numFmtId="173" fontId="36" fillId="0" borderId="21" xfId="41" applyFont="1" applyFill="1" applyBorder="1"/>
    <xf numFmtId="173" fontId="36" fillId="0" borderId="14" xfId="41" applyFont="1" applyFill="1" applyBorder="1" applyAlignment="1" applyProtection="1">
      <alignment horizontal="center"/>
    </xf>
    <xf numFmtId="173" fontId="78" fillId="0" borderId="14" xfId="41" applyFont="1" applyFill="1" applyBorder="1" applyAlignment="1" applyProtection="1">
      <alignment horizontal="center"/>
    </xf>
    <xf numFmtId="173" fontId="78" fillId="0" borderId="17" xfId="41" applyFont="1" applyFill="1" applyBorder="1" applyAlignment="1" applyProtection="1">
      <alignment horizontal="center"/>
    </xf>
    <xf numFmtId="173" fontId="78" fillId="0" borderId="14" xfId="41" applyFont="1" applyFill="1" applyBorder="1" applyAlignment="1" applyProtection="1">
      <alignment horizontal="left"/>
    </xf>
    <xf numFmtId="173" fontId="38" fillId="0" borderId="51" xfId="41" applyFont="1" applyBorder="1"/>
    <xf numFmtId="173" fontId="38" fillId="0" borderId="18" xfId="41" applyFont="1" applyBorder="1"/>
    <xf numFmtId="173" fontId="38" fillId="0" borderId="16" xfId="41" applyFont="1" applyBorder="1"/>
    <xf numFmtId="173" fontId="38" fillId="0" borderId="52" xfId="41" applyFont="1" applyBorder="1"/>
    <xf numFmtId="173" fontId="36" fillId="0" borderId="21" xfId="41" applyFont="1" applyBorder="1" applyAlignment="1" applyProtection="1">
      <alignment horizontal="left"/>
    </xf>
    <xf numFmtId="173" fontId="36" fillId="0" borderId="14" xfId="41" applyNumberFormat="1" applyFont="1" applyBorder="1" applyProtection="1"/>
    <xf numFmtId="172" fontId="38" fillId="0" borderId="19" xfId="41" applyNumberFormat="1" applyFont="1" applyBorder="1" applyProtection="1"/>
    <xf numFmtId="173" fontId="78" fillId="0" borderId="21" xfId="41" applyFont="1" applyBorder="1" applyAlignment="1" applyProtection="1">
      <alignment horizontal="left"/>
    </xf>
    <xf numFmtId="173" fontId="78" fillId="0" borderId="14" xfId="41" applyFont="1" applyBorder="1" applyProtection="1"/>
    <xf numFmtId="173" fontId="79" fillId="0" borderId="21" xfId="41" applyFont="1" applyBorder="1" applyAlignment="1" applyProtection="1">
      <alignment horizontal="left"/>
    </xf>
    <xf numFmtId="173" fontId="79" fillId="0" borderId="14" xfId="41" applyFont="1" applyBorder="1"/>
    <xf numFmtId="173" fontId="78" fillId="0" borderId="14" xfId="41" applyFont="1" applyBorder="1"/>
    <xf numFmtId="173" fontId="79" fillId="0" borderId="21" xfId="41" applyFont="1" applyFill="1" applyBorder="1" applyAlignment="1" applyProtection="1">
      <alignment horizontal="left"/>
    </xf>
    <xf numFmtId="173" fontId="79" fillId="0" borderId="14" xfId="41" applyFont="1" applyFill="1" applyBorder="1"/>
    <xf numFmtId="173" fontId="78" fillId="0" borderId="21" xfId="41" applyFont="1" applyFill="1" applyBorder="1" applyAlignment="1" applyProtection="1">
      <alignment horizontal="left"/>
    </xf>
    <xf numFmtId="173" fontId="78" fillId="0" borderId="14" xfId="41" applyFont="1" applyFill="1" applyBorder="1"/>
    <xf numFmtId="173" fontId="78" fillId="0" borderId="14" xfId="41" applyFont="1" applyFill="1" applyBorder="1" applyProtection="1"/>
    <xf numFmtId="173" fontId="79" fillId="0" borderId="56" xfId="41" applyFont="1" applyFill="1" applyBorder="1" applyAlignment="1" applyProtection="1">
      <alignment horizontal="left"/>
    </xf>
    <xf numFmtId="173" fontId="79" fillId="0" borderId="41" xfId="41" applyFont="1" applyFill="1" applyBorder="1"/>
    <xf numFmtId="173" fontId="41" fillId="0" borderId="0" xfId="41" applyFont="1" applyFill="1" applyAlignment="1" applyProtection="1">
      <alignment horizontal="left"/>
    </xf>
    <xf numFmtId="0" fontId="36" fillId="0" borderId="40" xfId="0" applyFont="1" applyFill="1" applyBorder="1"/>
    <xf numFmtId="0" fontId="36" fillId="0" borderId="57" xfId="0" applyFont="1" applyFill="1" applyBorder="1"/>
    <xf numFmtId="0" fontId="34" fillId="0" borderId="58" xfId="0" applyFont="1" applyFill="1" applyBorder="1"/>
    <xf numFmtId="0" fontId="36" fillId="0" borderId="58" xfId="0" applyFont="1" applyFill="1" applyBorder="1" applyAlignment="1" applyProtection="1">
      <alignment horizontal="center"/>
    </xf>
    <xf numFmtId="0" fontId="36" fillId="0" borderId="0" xfId="0" applyFont="1" applyFill="1" applyBorder="1"/>
    <xf numFmtId="0" fontId="78" fillId="0" borderId="7" xfId="0" applyFont="1" applyFill="1" applyBorder="1"/>
    <xf numFmtId="0" fontId="32" fillId="0" borderId="5" xfId="0" applyFont="1" applyFill="1" applyBorder="1" applyAlignment="1" applyProtection="1">
      <alignment horizontal="left"/>
    </xf>
    <xf numFmtId="0" fontId="36" fillId="0" borderId="49" xfId="0" applyFont="1" applyFill="1" applyBorder="1" applyAlignment="1" applyProtection="1">
      <alignment horizontal="center"/>
    </xf>
    <xf numFmtId="0" fontId="36" fillId="0" borderId="15" xfId="0" applyFont="1" applyFill="1" applyBorder="1" applyAlignment="1" applyProtection="1">
      <alignment horizontal="center"/>
    </xf>
    <xf numFmtId="0" fontId="36" fillId="0" borderId="18" xfId="0" applyFont="1" applyFill="1" applyBorder="1" applyAlignment="1" applyProtection="1">
      <alignment horizontal="center"/>
    </xf>
    <xf numFmtId="0" fontId="36" fillId="0" borderId="52" xfId="0" applyFont="1" applyFill="1" applyBorder="1" applyAlignment="1" applyProtection="1">
      <alignment horizontal="center"/>
    </xf>
    <xf numFmtId="0" fontId="36" fillId="0" borderId="51" xfId="0" applyFont="1" applyFill="1" applyBorder="1" applyAlignment="1" applyProtection="1">
      <alignment horizontal="center"/>
    </xf>
    <xf numFmtId="0" fontId="36" fillId="0" borderId="9" xfId="0" applyFont="1" applyFill="1" applyBorder="1"/>
    <xf numFmtId="0" fontId="36" fillId="0" borderId="21" xfId="0" applyFont="1" applyFill="1" applyBorder="1"/>
    <xf numFmtId="0" fontId="36" fillId="0" borderId="10" xfId="0" applyFont="1" applyFill="1" applyBorder="1" applyAlignment="1" applyProtection="1">
      <alignment horizontal="center"/>
    </xf>
    <xf numFmtId="0" fontId="36" fillId="0" borderId="14" xfId="0" applyFont="1" applyFill="1" applyBorder="1"/>
    <xf numFmtId="0" fontId="36" fillId="0" borderId="3" xfId="0" applyFont="1" applyFill="1" applyBorder="1"/>
    <xf numFmtId="0" fontId="36" fillId="0" borderId="20" xfId="0" applyFont="1" applyFill="1" applyBorder="1"/>
    <xf numFmtId="0" fontId="36" fillId="0" borderId="19" xfId="0" applyFont="1" applyFill="1" applyBorder="1" applyAlignment="1" applyProtection="1">
      <alignment horizontal="center"/>
    </xf>
    <xf numFmtId="0" fontId="32" fillId="0" borderId="21" xfId="0" applyFont="1" applyBorder="1" applyAlignment="1" applyProtection="1">
      <alignment horizontal="left"/>
    </xf>
    <xf numFmtId="173" fontId="34" fillId="0" borderId="3" xfId="0" applyNumberFormat="1" applyFont="1" applyBorder="1" applyAlignment="1" applyProtection="1">
      <alignment horizontal="center"/>
    </xf>
    <xf numFmtId="0" fontId="34" fillId="0" borderId="3" xfId="0" applyFont="1" applyBorder="1" applyAlignment="1" applyProtection="1">
      <alignment horizontal="center"/>
    </xf>
    <xf numFmtId="0" fontId="34" fillId="0" borderId="3" xfId="0" applyFont="1" applyBorder="1" applyAlignment="1">
      <alignment horizontal="center"/>
    </xf>
    <xf numFmtId="0" fontId="34" fillId="0" borderId="19" xfId="0" applyFont="1" applyBorder="1" applyAlignment="1" applyProtection="1">
      <alignment horizontal="center"/>
    </xf>
    <xf numFmtId="173" fontId="34" fillId="0" borderId="14" xfId="0" applyNumberFormat="1" applyFont="1" applyBorder="1" applyAlignment="1" applyProtection="1">
      <alignment horizontal="center"/>
    </xf>
    <xf numFmtId="0" fontId="34" fillId="0" borderId="20" xfId="0" applyFont="1" applyBorder="1" applyAlignment="1" applyProtection="1">
      <alignment horizontal="center"/>
    </xf>
    <xf numFmtId="0" fontId="34" fillId="0" borderId="21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9" fillId="0" borderId="21" xfId="0" applyFont="1" applyFill="1" applyBorder="1" applyAlignment="1" applyProtection="1">
      <alignment horizontal="left"/>
    </xf>
    <xf numFmtId="0" fontId="39" fillId="0" borderId="3" xfId="0" applyFont="1" applyFill="1" applyBorder="1" applyAlignment="1" applyProtection="1">
      <alignment horizontal="center"/>
    </xf>
    <xf numFmtId="173" fontId="39" fillId="0" borderId="3" xfId="0" applyNumberFormat="1" applyFont="1" applyFill="1" applyBorder="1" applyAlignment="1" applyProtection="1">
      <alignment horizontal="center"/>
    </xf>
    <xf numFmtId="173" fontId="39" fillId="0" borderId="14" xfId="0" applyNumberFormat="1" applyFont="1" applyFill="1" applyBorder="1" applyAlignment="1">
      <alignment horizontal="center"/>
    </xf>
    <xf numFmtId="0" fontId="39" fillId="0" borderId="3" xfId="0" applyFont="1" applyFill="1" applyBorder="1" applyAlignment="1">
      <alignment horizontal="center"/>
    </xf>
    <xf numFmtId="0" fontId="39" fillId="0" borderId="14" xfId="0" applyFont="1" applyFill="1" applyBorder="1" applyAlignment="1" applyProtection="1">
      <alignment horizontal="center"/>
    </xf>
    <xf numFmtId="0" fontId="39" fillId="0" borderId="20" xfId="0" applyFont="1" applyFill="1" applyBorder="1" applyAlignment="1" applyProtection="1">
      <alignment horizontal="center"/>
    </xf>
    <xf numFmtId="0" fontId="39" fillId="0" borderId="21" xfId="0" applyFont="1" applyFill="1" applyBorder="1" applyAlignment="1">
      <alignment horizontal="center"/>
    </xf>
    <xf numFmtId="0" fontId="39" fillId="0" borderId="19" xfId="0" applyFont="1" applyFill="1" applyBorder="1" applyAlignment="1">
      <alignment horizontal="center"/>
    </xf>
    <xf numFmtId="0" fontId="34" fillId="0" borderId="42" xfId="0" applyFont="1" applyBorder="1" applyAlignment="1" applyProtection="1">
      <alignment horizontal="center"/>
    </xf>
    <xf numFmtId="0" fontId="39" fillId="0" borderId="14" xfId="0" applyFont="1" applyFill="1" applyBorder="1" applyAlignment="1">
      <alignment horizontal="center"/>
    </xf>
    <xf numFmtId="0" fontId="34" fillId="0" borderId="21" xfId="0" applyFont="1" applyBorder="1" applyAlignment="1" applyProtection="1">
      <alignment horizontal="center"/>
    </xf>
    <xf numFmtId="173" fontId="39" fillId="0" borderId="14" xfId="0" applyNumberFormat="1" applyFont="1" applyFill="1" applyBorder="1" applyAlignment="1" applyProtection="1">
      <alignment horizontal="center"/>
    </xf>
    <xf numFmtId="0" fontId="39" fillId="0" borderId="20" xfId="0" applyFont="1" applyFill="1" applyBorder="1" applyAlignment="1">
      <alignment horizontal="center"/>
    </xf>
    <xf numFmtId="173" fontId="34" fillId="0" borderId="20" xfId="0" applyNumberFormat="1" applyFont="1" applyBorder="1" applyAlignment="1" applyProtection="1">
      <alignment horizontal="center"/>
    </xf>
    <xf numFmtId="173" fontId="34" fillId="0" borderId="21" xfId="0" applyNumberFormat="1" applyFont="1" applyBorder="1" applyAlignment="1" applyProtection="1">
      <alignment horizontal="center"/>
    </xf>
    <xf numFmtId="173" fontId="39" fillId="0" borderId="20" xfId="0" applyNumberFormat="1" applyFont="1" applyFill="1" applyBorder="1" applyAlignment="1" applyProtection="1">
      <alignment horizontal="center"/>
    </xf>
    <xf numFmtId="173" fontId="34" fillId="0" borderId="24" xfId="0" applyNumberFormat="1" applyFont="1" applyBorder="1" applyAlignment="1" applyProtection="1">
      <alignment horizontal="center"/>
    </xf>
    <xf numFmtId="0" fontId="34" fillId="3" borderId="3" xfId="0" applyFont="1" applyFill="1" applyBorder="1" applyAlignment="1" applyProtection="1">
      <alignment horizontal="center"/>
    </xf>
    <xf numFmtId="0" fontId="39" fillId="0" borderId="54" xfId="0" applyFont="1" applyFill="1" applyBorder="1" applyAlignment="1" applyProtection="1">
      <alignment horizontal="left"/>
    </xf>
    <xf numFmtId="0" fontId="39" fillId="0" borderId="29" xfId="0" applyFont="1" applyFill="1" applyBorder="1" applyAlignment="1" applyProtection="1">
      <alignment horizontal="center"/>
    </xf>
    <xf numFmtId="173" fontId="39" fillId="0" borderId="29" xfId="0" applyNumberFormat="1" applyFont="1" applyFill="1" applyBorder="1" applyAlignment="1" applyProtection="1">
      <alignment horizontal="center"/>
    </xf>
    <xf numFmtId="173" fontId="39" fillId="0" borderId="26" xfId="0" applyNumberFormat="1" applyFont="1" applyFill="1" applyBorder="1" applyAlignment="1" applyProtection="1">
      <alignment horizontal="center"/>
    </xf>
    <xf numFmtId="0" fontId="39" fillId="0" borderId="29" xfId="0" applyFont="1" applyFill="1" applyBorder="1" applyAlignment="1">
      <alignment horizontal="center"/>
    </xf>
    <xf numFmtId="0" fontId="39" fillId="0" borderId="26" xfId="0" applyFont="1" applyFill="1" applyBorder="1" applyAlignment="1" applyProtection="1">
      <alignment horizontal="center"/>
    </xf>
    <xf numFmtId="173" fontId="39" fillId="0" borderId="28" xfId="0" applyNumberFormat="1" applyFont="1" applyFill="1" applyBorder="1" applyAlignment="1" applyProtection="1">
      <alignment horizontal="center"/>
    </xf>
    <xf numFmtId="0" fontId="39" fillId="0" borderId="54" xfId="0" applyFont="1" applyFill="1" applyBorder="1" applyAlignment="1">
      <alignment horizontal="center"/>
    </xf>
    <xf numFmtId="0" fontId="39" fillId="0" borderId="53" xfId="0" applyFont="1" applyFill="1" applyBorder="1" applyAlignment="1">
      <alignment horizontal="center"/>
    </xf>
    <xf numFmtId="0" fontId="46" fillId="0" borderId="0" xfId="0" applyFont="1" applyAlignment="1" applyProtection="1">
      <alignment horizontal="left"/>
    </xf>
    <xf numFmtId="0" fontId="36" fillId="0" borderId="12" xfId="0" applyFont="1" applyFill="1" applyBorder="1"/>
    <xf numFmtId="0" fontId="36" fillId="0" borderId="1" xfId="0" applyFont="1" applyFill="1" applyBorder="1" applyAlignment="1" applyProtection="1">
      <alignment horizontal="left"/>
    </xf>
    <xf numFmtId="0" fontId="38" fillId="0" borderId="0" xfId="0" applyFont="1" applyFill="1" applyBorder="1"/>
    <xf numFmtId="0" fontId="38" fillId="0" borderId="1" xfId="0" applyFont="1" applyFill="1" applyBorder="1"/>
    <xf numFmtId="0" fontId="36" fillId="0" borderId="12" xfId="0" applyFont="1" applyFill="1" applyBorder="1" applyAlignment="1" applyProtection="1">
      <alignment horizontal="center"/>
    </xf>
    <xf numFmtId="0" fontId="36" fillId="0" borderId="3" xfId="0" applyFont="1" applyFill="1" applyBorder="1" applyAlignment="1" applyProtection="1">
      <alignment horizontal="left"/>
    </xf>
    <xf numFmtId="0" fontId="36" fillId="0" borderId="8" xfId="0" applyFont="1" applyFill="1" applyBorder="1" applyAlignment="1" applyProtection="1">
      <alignment horizontal="left"/>
    </xf>
    <xf numFmtId="0" fontId="36" fillId="0" borderId="43" xfId="0" applyFont="1" applyFill="1" applyBorder="1" applyAlignment="1" applyProtection="1">
      <alignment horizontal="left"/>
    </xf>
    <xf numFmtId="0" fontId="36" fillId="0" borderId="25" xfId="0" applyFont="1" applyFill="1" applyBorder="1" applyAlignment="1" applyProtection="1">
      <alignment horizontal="left"/>
    </xf>
    <xf numFmtId="0" fontId="36" fillId="0" borderId="31" xfId="0" applyFont="1" applyFill="1" applyBorder="1" applyAlignment="1" applyProtection="1">
      <alignment horizontal="left"/>
    </xf>
    <xf numFmtId="0" fontId="36" fillId="0" borderId="20" xfId="0" applyFont="1" applyBorder="1" applyAlignment="1" applyProtection="1">
      <alignment horizontal="center"/>
    </xf>
    <xf numFmtId="0" fontId="38" fillId="0" borderId="21" xfId="0" applyFont="1" applyBorder="1" applyAlignment="1" applyProtection="1">
      <alignment horizontal="center"/>
    </xf>
    <xf numFmtId="0" fontId="38" fillId="0" borderId="41" xfId="0" applyFont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8" fillId="0" borderId="21" xfId="0" applyFont="1" applyBorder="1" applyAlignment="1">
      <alignment horizontal="center"/>
    </xf>
    <xf numFmtId="0" fontId="38" fillId="0" borderId="56" xfId="0" applyFont="1" applyBorder="1" applyAlignment="1" applyProtection="1">
      <alignment horizontal="left"/>
    </xf>
    <xf numFmtId="0" fontId="38" fillId="0" borderId="41" xfId="0" applyFont="1" applyBorder="1" applyAlignment="1" applyProtection="1">
      <alignment horizontal="center"/>
    </xf>
    <xf numFmtId="0" fontId="38" fillId="0" borderId="44" xfId="0" applyFont="1" applyBorder="1" applyAlignment="1">
      <alignment horizontal="center"/>
    </xf>
    <xf numFmtId="0" fontId="38" fillId="0" borderId="50" xfId="0" applyFont="1" applyBorder="1" applyAlignment="1">
      <alignment horizontal="center"/>
    </xf>
    <xf numFmtId="0" fontId="38" fillId="0" borderId="56" xfId="0" applyFont="1" applyBorder="1" applyAlignment="1">
      <alignment horizontal="center"/>
    </xf>
    <xf numFmtId="0" fontId="38" fillId="0" borderId="0" xfId="0" applyFont="1" applyBorder="1" applyProtection="1"/>
    <xf numFmtId="0" fontId="38" fillId="0" borderId="0" xfId="0" applyFont="1" applyBorder="1"/>
    <xf numFmtId="0" fontId="36" fillId="0" borderId="0" xfId="0" applyFont="1" applyBorder="1" applyAlignment="1" applyProtection="1">
      <alignment horizontal="left"/>
    </xf>
    <xf numFmtId="0" fontId="60" fillId="0" borderId="2" xfId="5" applyFont="1" applyFill="1" applyBorder="1"/>
    <xf numFmtId="0" fontId="60" fillId="0" borderId="6" xfId="5" applyFont="1" applyFill="1" applyBorder="1" applyAlignment="1" applyProtection="1">
      <alignment horizontal="left"/>
    </xf>
    <xf numFmtId="0" fontId="60" fillId="0" borderId="20" xfId="5" applyFont="1" applyFill="1" applyBorder="1" applyAlignment="1" applyProtection="1">
      <alignment horizontal="left"/>
    </xf>
    <xf numFmtId="0" fontId="60" fillId="0" borderId="2" xfId="5" applyFont="1" applyFill="1" applyBorder="1" applyAlignment="1" applyProtection="1">
      <alignment horizontal="left"/>
    </xf>
    <xf numFmtId="0" fontId="60" fillId="0" borderId="12" xfId="5" applyFont="1" applyFill="1" applyBorder="1" applyAlignment="1" applyProtection="1">
      <alignment horizontal="left"/>
    </xf>
    <xf numFmtId="0" fontId="60" fillId="0" borderId="0" xfId="5" applyFont="1" applyFill="1" applyAlignment="1" applyProtection="1">
      <alignment horizontal="left"/>
    </xf>
    <xf numFmtId="0" fontId="60" fillId="0" borderId="1" xfId="5" applyFont="1" applyFill="1" applyBorder="1" applyAlignment="1" applyProtection="1">
      <alignment horizontal="left"/>
    </xf>
    <xf numFmtId="0" fontId="60" fillId="0" borderId="7" xfId="5" applyFont="1" applyFill="1" applyBorder="1" applyAlignment="1" applyProtection="1">
      <alignment horizontal="left"/>
    </xf>
    <xf numFmtId="0" fontId="60" fillId="0" borderId="13" xfId="5" applyFont="1" applyFill="1" applyBorder="1" applyAlignment="1" applyProtection="1">
      <alignment horizontal="left"/>
    </xf>
    <xf numFmtId="0" fontId="60" fillId="0" borderId="12" xfId="5" applyFont="1" applyFill="1" applyBorder="1" applyAlignment="1" applyProtection="1">
      <alignment horizontal="center"/>
    </xf>
    <xf numFmtId="0" fontId="60" fillId="0" borderId="34" xfId="5" applyFont="1" applyFill="1" applyBorder="1"/>
    <xf numFmtId="0" fontId="60" fillId="0" borderId="14" xfId="5" applyFont="1" applyFill="1" applyBorder="1" applyAlignment="1" applyProtection="1">
      <alignment horizontal="left"/>
    </xf>
    <xf numFmtId="0" fontId="60" fillId="0" borderId="3" xfId="5" applyFont="1" applyFill="1" applyBorder="1" applyAlignment="1" applyProtection="1">
      <alignment horizontal="left"/>
    </xf>
    <xf numFmtId="0" fontId="60" fillId="0" borderId="19" xfId="5" applyFont="1" applyFill="1" applyBorder="1" applyAlignment="1" applyProtection="1">
      <alignment horizontal="left"/>
    </xf>
    <xf numFmtId="0" fontId="60" fillId="0" borderId="17" xfId="5" applyFont="1" applyFill="1" applyBorder="1" applyAlignment="1" applyProtection="1">
      <alignment horizontal="left"/>
    </xf>
    <xf numFmtId="0" fontId="60" fillId="0" borderId="14" xfId="5" applyFont="1" applyFill="1" applyBorder="1" applyAlignment="1" applyProtection="1">
      <alignment horizontal="center"/>
    </xf>
    <xf numFmtId="0" fontId="36" fillId="0" borderId="32" xfId="0" applyFont="1" applyFill="1" applyBorder="1" applyAlignment="1" applyProtection="1">
      <alignment horizontal="left"/>
    </xf>
    <xf numFmtId="0" fontId="36" fillId="0" borderId="13" xfId="0" applyFont="1" applyFill="1" applyBorder="1"/>
    <xf numFmtId="0" fontId="36" fillId="0" borderId="17" xfId="0" applyFont="1" applyFill="1" applyBorder="1"/>
    <xf numFmtId="0" fontId="42" fillId="0" borderId="17" xfId="0" applyFont="1" applyBorder="1" applyAlignment="1" applyProtection="1">
      <alignment horizontal="left"/>
    </xf>
    <xf numFmtId="0" fontId="42" fillId="0" borderId="17" xfId="0" applyFont="1" applyBorder="1" applyAlignment="1" applyProtection="1">
      <alignment horizontal="center"/>
    </xf>
    <xf numFmtId="0" fontId="42" fillId="0" borderId="3" xfId="0" applyFont="1" applyBorder="1" applyAlignment="1">
      <alignment horizontal="center"/>
    </xf>
    <xf numFmtId="0" fontId="75" fillId="0" borderId="2" xfId="8" applyFont="1" applyFill="1" applyBorder="1"/>
    <xf numFmtId="0" fontId="75" fillId="0" borderId="2" xfId="8" applyFont="1" applyFill="1" applyBorder="1" applyAlignment="1" applyProtection="1">
      <alignment horizontal="left"/>
    </xf>
    <xf numFmtId="0" fontId="60" fillId="0" borderId="12" xfId="8" applyFont="1" applyFill="1" applyBorder="1" applyAlignment="1" applyProtection="1">
      <alignment horizontal="left"/>
    </xf>
    <xf numFmtId="0" fontId="60" fillId="0" borderId="18" xfId="8" applyFont="1" applyFill="1" applyBorder="1" applyAlignment="1" applyProtection="1">
      <alignment horizontal="left"/>
    </xf>
    <xf numFmtId="0" fontId="60" fillId="0" borderId="7" xfId="8" applyFont="1" applyFill="1" applyBorder="1" applyAlignment="1" applyProtection="1">
      <alignment horizontal="left"/>
    </xf>
    <xf numFmtId="0" fontId="60" fillId="0" borderId="13" xfId="8" applyFont="1" applyFill="1" applyBorder="1" applyAlignment="1" applyProtection="1">
      <alignment horizontal="left"/>
    </xf>
    <xf numFmtId="0" fontId="60" fillId="0" borderId="1" xfId="8" applyFont="1" applyFill="1" applyBorder="1" applyAlignment="1" applyProtection="1">
      <alignment horizontal="left"/>
    </xf>
    <xf numFmtId="0" fontId="60" fillId="0" borderId="12" xfId="8" applyFont="1" applyFill="1" applyBorder="1" applyAlignment="1" applyProtection="1">
      <alignment horizontal="center"/>
    </xf>
    <xf numFmtId="0" fontId="75" fillId="0" borderId="34" xfId="8" applyFont="1" applyFill="1" applyBorder="1"/>
    <xf numFmtId="0" fontId="60" fillId="0" borderId="14" xfId="8" applyFont="1" applyFill="1" applyBorder="1" applyAlignment="1" applyProtection="1">
      <alignment horizontal="left"/>
    </xf>
    <xf numFmtId="0" fontId="60" fillId="0" borderId="17" xfId="8" applyFont="1" applyFill="1" applyBorder="1" applyAlignment="1" applyProtection="1">
      <alignment horizontal="left"/>
    </xf>
    <xf numFmtId="0" fontId="60" fillId="0" borderId="19" xfId="8" applyFont="1" applyFill="1" applyBorder="1" applyAlignment="1" applyProtection="1">
      <alignment horizontal="left"/>
    </xf>
    <xf numFmtId="0" fontId="60" fillId="0" borderId="3" xfId="8" applyFont="1" applyFill="1" applyBorder="1" applyAlignment="1" applyProtection="1">
      <alignment horizontal="left"/>
    </xf>
    <xf numFmtId="0" fontId="68" fillId="0" borderId="2" xfId="8" applyFont="1" applyBorder="1" applyAlignment="1" applyProtection="1">
      <alignment horizontal="left"/>
    </xf>
    <xf numFmtId="0" fontId="67" fillId="0" borderId="6" xfId="8" applyFont="1" applyBorder="1" applyAlignment="1">
      <alignment horizontal="center"/>
    </xf>
    <xf numFmtId="0" fontId="67" fillId="0" borderId="7" xfId="8" applyFont="1" applyBorder="1" applyAlignment="1">
      <alignment horizontal="center"/>
    </xf>
    <xf numFmtId="0" fontId="67" fillId="0" borderId="13" xfId="8" applyFont="1" applyBorder="1" applyAlignment="1">
      <alignment horizontal="center"/>
    </xf>
    <xf numFmtId="0" fontId="75" fillId="0" borderId="2" xfId="9" applyFont="1" applyFill="1" applyBorder="1" applyAlignment="1" applyProtection="1">
      <alignment horizontal="left"/>
    </xf>
    <xf numFmtId="0" fontId="75" fillId="0" borderId="2" xfId="9" applyFont="1" applyFill="1" applyBorder="1"/>
    <xf numFmtId="0" fontId="68" fillId="0" borderId="2" xfId="9" applyFont="1" applyBorder="1" applyAlignment="1" applyProtection="1">
      <alignment horizontal="left"/>
    </xf>
    <xf numFmtId="0" fontId="82" fillId="0" borderId="6" xfId="9" applyFont="1" applyBorder="1" applyAlignment="1">
      <alignment horizontal="center"/>
    </xf>
    <xf numFmtId="0" fontId="82" fillId="0" borderId="0" xfId="9" applyFont="1" applyAlignment="1" applyProtection="1">
      <alignment horizontal="center"/>
    </xf>
    <xf numFmtId="0" fontId="82" fillId="0" borderId="1" xfId="9" applyFont="1" applyBorder="1" applyAlignment="1">
      <alignment horizontal="center"/>
    </xf>
    <xf numFmtId="0" fontId="82" fillId="0" borderId="1" xfId="9" applyFont="1" applyBorder="1" applyAlignment="1" applyProtection="1">
      <alignment horizontal="center"/>
    </xf>
    <xf numFmtId="0" fontId="82" fillId="0" borderId="7" xfId="9" applyFont="1" applyBorder="1" applyAlignment="1" applyProtection="1">
      <alignment horizontal="center"/>
    </xf>
    <xf numFmtId="0" fontId="82" fillId="0" borderId="7" xfId="9" applyFont="1" applyBorder="1" applyAlignment="1">
      <alignment horizontal="center"/>
    </xf>
    <xf numFmtId="0" fontId="82" fillId="0" borderId="13" xfId="9" applyFont="1" applyBorder="1" applyAlignment="1" applyProtection="1">
      <alignment horizontal="center"/>
    </xf>
    <xf numFmtId="0" fontId="82" fillId="0" borderId="6" xfId="9" applyFont="1" applyBorder="1" applyAlignment="1" applyProtection="1">
      <alignment horizontal="center"/>
    </xf>
    <xf numFmtId="0" fontId="68" fillId="0" borderId="13" xfId="11" applyFont="1" applyBorder="1" applyAlignment="1" applyProtection="1">
      <alignment horizontal="left"/>
    </xf>
    <xf numFmtId="0" fontId="68" fillId="0" borderId="2" xfId="11" applyFont="1" applyBorder="1" applyAlignment="1">
      <alignment horizontal="center"/>
    </xf>
    <xf numFmtId="173" fontId="36" fillId="0" borderId="51" xfId="14" applyFont="1" applyFill="1" applyBorder="1"/>
    <xf numFmtId="173" fontId="36" fillId="0" borderId="9" xfId="14" applyFont="1" applyFill="1" applyBorder="1"/>
    <xf numFmtId="173" fontId="36" fillId="0" borderId="15" xfId="14" applyFont="1" applyFill="1" applyBorder="1"/>
    <xf numFmtId="173" fontId="36" fillId="0" borderId="5" xfId="14" applyFont="1" applyFill="1" applyBorder="1" applyAlignment="1" applyProtection="1">
      <alignment horizontal="left"/>
    </xf>
    <xf numFmtId="173" fontId="36" fillId="0" borderId="3" xfId="14" applyFont="1" applyFill="1" applyBorder="1" applyAlignment="1" applyProtection="1">
      <alignment horizontal="center"/>
    </xf>
    <xf numFmtId="173" fontId="38" fillId="0" borderId="4" xfId="14" applyFont="1" applyFill="1" applyBorder="1"/>
    <xf numFmtId="173" fontId="36" fillId="0" borderId="21" xfId="14" applyFont="1" applyFill="1" applyBorder="1" applyAlignment="1" applyProtection="1">
      <alignment horizontal="left"/>
    </xf>
    <xf numFmtId="173" fontId="36" fillId="0" borderId="3" xfId="14" applyFont="1" applyFill="1" applyBorder="1" applyAlignment="1" applyProtection="1">
      <alignment horizontal="left"/>
    </xf>
    <xf numFmtId="173" fontId="79" fillId="0" borderId="0" xfId="41" applyFont="1" applyFill="1" applyBorder="1" applyAlignment="1" applyProtection="1">
      <alignment horizontal="left"/>
    </xf>
    <xf numFmtId="173" fontId="79" fillId="0" borderId="0" xfId="41" applyFont="1" applyFill="1" applyBorder="1"/>
    <xf numFmtId="172" fontId="79" fillId="0" borderId="0" xfId="41" applyNumberFormat="1" applyFont="1" applyFill="1" applyBorder="1" applyProtection="1"/>
    <xf numFmtId="172" fontId="36" fillId="0" borderId="19" xfId="41" applyNumberFormat="1" applyFont="1" applyBorder="1" applyAlignment="1" applyProtection="1">
      <alignment horizontal="center"/>
    </xf>
    <xf numFmtId="172" fontId="78" fillId="0" borderId="19" xfId="41" applyNumberFormat="1" applyFont="1" applyBorder="1" applyAlignment="1" applyProtection="1">
      <alignment horizontal="center"/>
    </xf>
    <xf numFmtId="172" fontId="79" fillId="0" borderId="19" xfId="41" applyNumberFormat="1" applyFont="1" applyBorder="1" applyAlignment="1" applyProtection="1">
      <alignment horizontal="center"/>
    </xf>
    <xf numFmtId="172" fontId="79" fillId="0" borderId="19" xfId="41" applyNumberFormat="1" applyFont="1" applyFill="1" applyBorder="1" applyAlignment="1" applyProtection="1">
      <alignment horizontal="center"/>
    </xf>
    <xf numFmtId="172" fontId="78" fillId="0" borderId="19" xfId="41" applyNumberFormat="1" applyFont="1" applyFill="1" applyBorder="1" applyAlignment="1" applyProtection="1">
      <alignment horizontal="center"/>
    </xf>
    <xf numFmtId="172" fontId="79" fillId="0" borderId="45" xfId="41" applyNumberFormat="1" applyFont="1" applyFill="1" applyBorder="1" applyAlignment="1" applyProtection="1">
      <alignment horizontal="center"/>
    </xf>
    <xf numFmtId="173" fontId="36" fillId="0" borderId="14" xfId="41" applyNumberFormat="1" applyFont="1" applyBorder="1" applyAlignment="1" applyProtection="1">
      <alignment horizontal="center"/>
    </xf>
    <xf numFmtId="172" fontId="36" fillId="0" borderId="17" xfId="41" applyNumberFormat="1" applyFont="1" applyBorder="1" applyAlignment="1" applyProtection="1">
      <alignment horizontal="center"/>
    </xf>
    <xf numFmtId="172" fontId="36" fillId="0" borderId="14" xfId="41" applyNumberFormat="1" applyFont="1" applyBorder="1" applyAlignment="1" applyProtection="1">
      <alignment horizontal="center"/>
    </xf>
    <xf numFmtId="172" fontId="38" fillId="0" borderId="14" xfId="41" applyNumberFormat="1" applyFont="1" applyBorder="1" applyAlignment="1" applyProtection="1">
      <alignment horizontal="center"/>
    </xf>
    <xf numFmtId="173" fontId="78" fillId="0" borderId="14" xfId="41" applyFont="1" applyBorder="1" applyAlignment="1" applyProtection="1">
      <alignment horizontal="center"/>
    </xf>
    <xf numFmtId="172" fontId="79" fillId="0" borderId="14" xfId="41" applyNumberFormat="1" applyFont="1" applyBorder="1" applyAlignment="1" applyProtection="1">
      <alignment horizontal="center"/>
    </xf>
    <xf numFmtId="172" fontId="78" fillId="0" borderId="14" xfId="41" applyNumberFormat="1" applyFont="1" applyBorder="1" applyAlignment="1" applyProtection="1">
      <alignment horizontal="center"/>
    </xf>
    <xf numFmtId="173" fontId="79" fillId="0" borderId="14" xfId="41" applyFont="1" applyBorder="1" applyAlignment="1">
      <alignment horizontal="center"/>
    </xf>
    <xf numFmtId="172" fontId="79" fillId="0" borderId="17" xfId="41" applyNumberFormat="1" applyFont="1" applyBorder="1" applyAlignment="1" applyProtection="1">
      <alignment horizontal="center"/>
    </xf>
    <xf numFmtId="172" fontId="78" fillId="0" borderId="17" xfId="41" applyNumberFormat="1" applyFont="1" applyBorder="1" applyAlignment="1" applyProtection="1">
      <alignment horizontal="center"/>
    </xf>
    <xf numFmtId="173" fontId="79" fillId="0" borderId="34" xfId="41" applyFont="1" applyBorder="1" applyAlignment="1">
      <alignment horizontal="center"/>
    </xf>
    <xf numFmtId="173" fontId="78" fillId="0" borderId="34" xfId="41" applyFont="1" applyBorder="1" applyAlignment="1" applyProtection="1">
      <alignment horizontal="center"/>
    </xf>
    <xf numFmtId="172" fontId="79" fillId="0" borderId="17" xfId="41" applyNumberFormat="1" applyFont="1" applyFill="1" applyBorder="1" applyAlignment="1" applyProtection="1">
      <alignment horizontal="center"/>
    </xf>
    <xf numFmtId="173" fontId="78" fillId="0" borderId="14" xfId="41" applyFont="1" applyBorder="1" applyAlignment="1">
      <alignment horizontal="center"/>
    </xf>
    <xf numFmtId="173" fontId="79" fillId="0" borderId="34" xfId="41" applyFont="1" applyFill="1" applyBorder="1" applyAlignment="1">
      <alignment horizontal="center"/>
    </xf>
    <xf numFmtId="172" fontId="79" fillId="0" borderId="14" xfId="41" applyNumberFormat="1" applyFont="1" applyFill="1" applyBorder="1" applyAlignment="1" applyProtection="1">
      <alignment horizontal="center"/>
    </xf>
    <xf numFmtId="173" fontId="79" fillId="0" borderId="14" xfId="41" applyFont="1" applyFill="1" applyBorder="1" applyAlignment="1">
      <alignment horizontal="center"/>
    </xf>
    <xf numFmtId="173" fontId="79" fillId="0" borderId="34" xfId="41" applyNumberFormat="1" applyFont="1" applyFill="1" applyBorder="1" applyAlignment="1" applyProtection="1">
      <alignment horizontal="center"/>
    </xf>
    <xf numFmtId="173" fontId="78" fillId="0" borderId="34" xfId="41" applyFont="1" applyFill="1" applyBorder="1" applyAlignment="1">
      <alignment horizontal="center"/>
    </xf>
    <xf numFmtId="172" fontId="78" fillId="0" borderId="17" xfId="41" applyNumberFormat="1" applyFont="1" applyFill="1" applyBorder="1" applyAlignment="1" applyProtection="1">
      <alignment horizontal="center"/>
    </xf>
    <xf numFmtId="172" fontId="78" fillId="0" borderId="14" xfId="41" applyNumberFormat="1" applyFont="1" applyFill="1" applyBorder="1" applyAlignment="1" applyProtection="1">
      <alignment horizontal="center"/>
    </xf>
    <xf numFmtId="173" fontId="78" fillId="0" borderId="34" xfId="41" applyFont="1" applyFill="1" applyBorder="1" applyAlignment="1" applyProtection="1">
      <alignment horizontal="center"/>
    </xf>
    <xf numFmtId="173" fontId="79" fillId="0" borderId="59" xfId="41" applyFont="1" applyFill="1" applyBorder="1" applyAlignment="1">
      <alignment horizontal="center"/>
    </xf>
    <xf numFmtId="172" fontId="79" fillId="0" borderId="46" xfId="41" applyNumberFormat="1" applyFont="1" applyFill="1" applyBorder="1" applyAlignment="1" applyProtection="1">
      <alignment horizontal="center"/>
    </xf>
    <xf numFmtId="172" fontId="79" fillId="0" borderId="41" xfId="41" applyNumberFormat="1" applyFont="1" applyFill="1" applyBorder="1" applyAlignment="1" applyProtection="1">
      <alignment horizontal="center"/>
    </xf>
    <xf numFmtId="0" fontId="54" fillId="0" borderId="3" xfId="9" applyFont="1" applyFill="1" applyBorder="1" applyAlignment="1">
      <alignment horizontal="center"/>
    </xf>
    <xf numFmtId="0" fontId="54" fillId="0" borderId="6" xfId="9" applyFont="1" applyFill="1" applyBorder="1" applyAlignment="1" applyProtection="1"/>
    <xf numFmtId="0" fontId="60" fillId="0" borderId="1" xfId="12" applyFont="1" applyFill="1" applyBorder="1" applyAlignment="1" applyProtection="1"/>
    <xf numFmtId="0" fontId="60" fillId="0" borderId="7" xfId="12" applyFont="1" applyFill="1" applyBorder="1" applyAlignment="1" applyProtection="1">
      <alignment horizontal="center"/>
    </xf>
    <xf numFmtId="0" fontId="36" fillId="0" borderId="1" xfId="0" applyFont="1" applyFill="1" applyBorder="1" applyAlignment="1" applyProtection="1">
      <alignment horizontal="center"/>
    </xf>
    <xf numFmtId="0" fontId="32" fillId="0" borderId="5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left"/>
    </xf>
    <xf numFmtId="0" fontId="38" fillId="0" borderId="5" xfId="0" applyFont="1" applyFill="1" applyBorder="1"/>
    <xf numFmtId="0" fontId="46" fillId="0" borderId="0" xfId="0" applyFont="1" applyFill="1" applyBorder="1" applyAlignment="1" applyProtection="1">
      <alignment horizontal="left"/>
    </xf>
    <xf numFmtId="0" fontId="36" fillId="0" borderId="22" xfId="0" applyFont="1" applyFill="1" applyBorder="1" applyAlignment="1" applyProtection="1">
      <alignment horizontal="left"/>
    </xf>
    <xf numFmtId="0" fontId="0" fillId="0" borderId="32" xfId="0" applyBorder="1"/>
    <xf numFmtId="0" fontId="46" fillId="0" borderId="0" xfId="0" applyFont="1" applyFill="1" applyAlignment="1" applyProtection="1">
      <alignment horizontal="left"/>
    </xf>
    <xf numFmtId="0" fontId="32" fillId="0" borderId="13" xfId="0" applyFont="1" applyFill="1" applyBorder="1" applyAlignment="1" applyProtection="1">
      <alignment horizontal="center"/>
    </xf>
    <xf numFmtId="0" fontId="58" fillId="0" borderId="0" xfId="2" applyFont="1" applyAlignment="1" applyProtection="1">
      <alignment horizontal="left"/>
    </xf>
    <xf numFmtId="0" fontId="52" fillId="0" borderId="1" xfId="2" applyFont="1" applyFill="1" applyBorder="1" applyAlignment="1" applyProtection="1">
      <alignment horizontal="center"/>
    </xf>
    <xf numFmtId="0" fontId="52" fillId="0" borderId="13" xfId="2" applyFont="1" applyFill="1" applyBorder="1" applyAlignment="1" applyProtection="1">
      <alignment horizontal="center"/>
    </xf>
    <xf numFmtId="0" fontId="52" fillId="0" borderId="6" xfId="2" applyFont="1" applyFill="1" applyBorder="1" applyAlignment="1" applyProtection="1">
      <alignment horizontal="center"/>
    </xf>
    <xf numFmtId="0" fontId="52" fillId="0" borderId="0" xfId="2" applyFont="1" applyAlignment="1">
      <alignment horizontal="center"/>
    </xf>
    <xf numFmtId="0" fontId="52" fillId="0" borderId="7" xfId="2" applyFont="1" applyFill="1" applyBorder="1" applyAlignment="1" applyProtection="1">
      <alignment horizontal="center"/>
    </xf>
    <xf numFmtId="173" fontId="15" fillId="0" borderId="0" xfId="43" applyFont="1"/>
    <xf numFmtId="173" fontId="1" fillId="0" borderId="0" xfId="43"/>
    <xf numFmtId="173" fontId="1" fillId="0" borderId="0" xfId="43" applyAlignment="1" applyProtection="1">
      <alignment horizontal="left"/>
    </xf>
    <xf numFmtId="173" fontId="7" fillId="0" borderId="0" xfId="43" applyFont="1" applyAlignment="1" applyProtection="1">
      <alignment horizontal="center"/>
    </xf>
    <xf numFmtId="173" fontId="2" fillId="0" borderId="0" xfId="43" applyFont="1" applyAlignment="1" applyProtection="1">
      <alignment horizontal="left"/>
    </xf>
    <xf numFmtId="173" fontId="15" fillId="0" borderId="0" xfId="43" applyFont="1" applyFill="1" applyBorder="1"/>
    <xf numFmtId="173" fontId="36" fillId="0" borderId="51" xfId="43" applyFont="1" applyFill="1" applyBorder="1"/>
    <xf numFmtId="173" fontId="36" fillId="0" borderId="9" xfId="43" applyFont="1" applyFill="1" applyBorder="1"/>
    <xf numFmtId="173" fontId="36" fillId="0" borderId="15" xfId="43" applyFont="1" applyFill="1" applyBorder="1"/>
    <xf numFmtId="173" fontId="36" fillId="0" borderId="52" xfId="43" applyFont="1" applyFill="1" applyBorder="1"/>
    <xf numFmtId="173" fontId="9" fillId="0" borderId="0" xfId="43" applyFont="1" applyFill="1" applyBorder="1"/>
    <xf numFmtId="173" fontId="36" fillId="0" borderId="5" xfId="43" applyFont="1" applyFill="1" applyBorder="1"/>
    <xf numFmtId="173" fontId="15" fillId="0" borderId="0" xfId="43" applyFont="1" applyFill="1" applyBorder="1" applyAlignment="1" applyProtection="1">
      <alignment horizontal="left"/>
    </xf>
    <xf numFmtId="173" fontId="89" fillId="0" borderId="5" xfId="43" applyFont="1" applyFill="1" applyBorder="1" applyAlignment="1" applyProtection="1">
      <alignment horizontal="left"/>
    </xf>
    <xf numFmtId="173" fontId="34" fillId="0" borderId="18" xfId="43" applyFont="1" applyFill="1" applyBorder="1"/>
    <xf numFmtId="173" fontId="34" fillId="0" borderId="15" xfId="43" applyFont="1" applyFill="1" applyBorder="1"/>
    <xf numFmtId="173" fontId="34" fillId="0" borderId="15" xfId="43" applyFont="1" applyFill="1" applyBorder="1" applyAlignment="1" applyProtection="1">
      <alignment horizontal="left"/>
    </xf>
    <xf numFmtId="173" fontId="34" fillId="0" borderId="52" xfId="43" applyFont="1" applyFill="1" applyBorder="1"/>
    <xf numFmtId="173" fontId="34" fillId="0" borderId="12" xfId="43" applyFont="1" applyFill="1" applyBorder="1" applyAlignment="1" applyProtection="1">
      <alignment horizontal="left"/>
    </xf>
    <xf numFmtId="173" fontId="34" fillId="0" borderId="1" xfId="43" applyFont="1" applyFill="1" applyBorder="1" applyAlignment="1" applyProtection="1">
      <alignment horizontal="left"/>
    </xf>
    <xf numFmtId="173" fontId="36" fillId="0" borderId="21" xfId="43" applyFont="1" applyFill="1" applyBorder="1"/>
    <xf numFmtId="173" fontId="34" fillId="0" borderId="14" xfId="43" applyFont="1" applyFill="1" applyBorder="1"/>
    <xf numFmtId="173" fontId="34" fillId="0" borderId="3" xfId="43" applyFont="1" applyFill="1" applyBorder="1"/>
    <xf numFmtId="173" fontId="34" fillId="0" borderId="19" xfId="43" applyFont="1" applyFill="1" applyBorder="1"/>
    <xf numFmtId="173" fontId="32" fillId="0" borderId="21" xfId="43" applyFont="1" applyBorder="1" applyAlignment="1" applyProtection="1">
      <alignment horizontal="left"/>
    </xf>
    <xf numFmtId="173" fontId="32" fillId="0" borderId="14" xfId="43" applyFont="1" applyBorder="1" applyAlignment="1" applyProtection="1">
      <alignment horizontal="center"/>
    </xf>
    <xf numFmtId="173" fontId="32" fillId="0" borderId="3" xfId="43" applyFont="1" applyBorder="1" applyAlignment="1" applyProtection="1">
      <alignment horizontal="center"/>
    </xf>
    <xf numFmtId="173" fontId="32" fillId="0" borderId="19" xfId="43" applyFont="1" applyBorder="1" applyAlignment="1" applyProtection="1">
      <alignment horizontal="center"/>
    </xf>
    <xf numFmtId="173" fontId="15" fillId="0" borderId="0" xfId="43" applyFont="1" applyBorder="1"/>
    <xf numFmtId="173" fontId="86" fillId="0" borderId="0" xfId="43" applyFont="1"/>
    <xf numFmtId="173" fontId="90" fillId="0" borderId="14" xfId="43" applyFont="1" applyBorder="1" applyAlignment="1">
      <alignment horizontal="center"/>
    </xf>
    <xf numFmtId="173" fontId="90" fillId="0" borderId="3" xfId="43" applyFont="1" applyBorder="1" applyAlignment="1">
      <alignment horizontal="center"/>
    </xf>
    <xf numFmtId="173" fontId="32" fillId="0" borderId="3" xfId="43" applyFont="1" applyBorder="1" applyAlignment="1">
      <alignment horizontal="center"/>
    </xf>
    <xf numFmtId="173" fontId="90" fillId="0" borderId="19" xfId="43" applyFont="1" applyBorder="1" applyAlignment="1">
      <alignment horizontal="center"/>
    </xf>
    <xf numFmtId="173" fontId="1" fillId="0" borderId="0" xfId="43" applyBorder="1"/>
    <xf numFmtId="173" fontId="32" fillId="0" borderId="14" xfId="43" applyFont="1" applyBorder="1" applyAlignment="1">
      <alignment horizontal="center"/>
    </xf>
    <xf numFmtId="173" fontId="8" fillId="0" borderId="0" xfId="43" applyFont="1" applyBorder="1"/>
    <xf numFmtId="173" fontId="8" fillId="0" borderId="0" xfId="43" applyFont="1"/>
    <xf numFmtId="173" fontId="45" fillId="0" borderId="0" xfId="43" applyFont="1" applyAlignment="1" applyProtection="1">
      <alignment horizontal="left"/>
    </xf>
    <xf numFmtId="173" fontId="4" fillId="0" borderId="0" xfId="43" applyFont="1" applyAlignment="1" applyProtection="1">
      <alignment horizontal="left"/>
    </xf>
    <xf numFmtId="173" fontId="15" fillId="0" borderId="0" xfId="43" applyFont="1" applyAlignment="1" applyProtection="1">
      <alignment horizontal="left"/>
    </xf>
    <xf numFmtId="173" fontId="1" fillId="0" borderId="0" xfId="43" applyProtection="1"/>
    <xf numFmtId="173" fontId="91" fillId="0" borderId="0" xfId="43" applyFont="1" applyAlignment="1" applyProtection="1">
      <alignment horizontal="center"/>
    </xf>
    <xf numFmtId="173" fontId="92" fillId="0" borderId="0" xfId="43" applyFont="1" applyAlignment="1" applyProtection="1">
      <alignment horizontal="center"/>
    </xf>
    <xf numFmtId="173" fontId="78" fillId="0" borderId="51" xfId="43" applyFont="1" applyFill="1" applyBorder="1"/>
    <xf numFmtId="173" fontId="32" fillId="0" borderId="25" xfId="43" applyFont="1" applyFill="1" applyBorder="1" applyAlignment="1" applyProtection="1">
      <alignment horizontal="left"/>
    </xf>
    <xf numFmtId="173" fontId="32" fillId="0" borderId="25" xfId="43" applyFont="1" applyFill="1" applyBorder="1"/>
    <xf numFmtId="173" fontId="32" fillId="0" borderId="8" xfId="43" applyFont="1" applyFill="1" applyBorder="1"/>
    <xf numFmtId="173" fontId="32" fillId="0" borderId="36" xfId="43" applyFont="1" applyFill="1" applyBorder="1"/>
    <xf numFmtId="173" fontId="79" fillId="0" borderId="0" xfId="43" applyFont="1"/>
    <xf numFmtId="173" fontId="78" fillId="0" borderId="18" xfId="43" applyFont="1" applyFill="1" applyBorder="1"/>
    <xf numFmtId="173" fontId="78" fillId="0" borderId="1" xfId="43" applyFont="1" applyFill="1" applyBorder="1"/>
    <xf numFmtId="173" fontId="78" fillId="0" borderId="1" xfId="43" applyFont="1" applyFill="1" applyBorder="1" applyAlignment="1" applyProtection="1">
      <alignment horizontal="left"/>
    </xf>
    <xf numFmtId="173" fontId="78" fillId="0" borderId="7" xfId="43" applyFont="1" applyFill="1" applyBorder="1" applyAlignment="1" applyProtection="1">
      <alignment horizontal="left"/>
    </xf>
    <xf numFmtId="173" fontId="78" fillId="0" borderId="0" xfId="43" applyFont="1" applyFill="1"/>
    <xf numFmtId="173" fontId="78" fillId="0" borderId="16" xfId="43" applyFont="1" applyFill="1" applyBorder="1"/>
    <xf numFmtId="173" fontId="33" fillId="0" borderId="5" xfId="43" applyFont="1" applyFill="1" applyBorder="1" applyAlignment="1" applyProtection="1">
      <alignment horizontal="left"/>
    </xf>
    <xf numFmtId="173" fontId="78" fillId="0" borderId="12" xfId="43" applyFont="1" applyFill="1" applyBorder="1" applyAlignment="1" applyProtection="1">
      <alignment horizontal="left"/>
    </xf>
    <xf numFmtId="173" fontId="78" fillId="0" borderId="13" xfId="43" applyFont="1" applyFill="1" applyBorder="1" applyAlignment="1" applyProtection="1">
      <alignment horizontal="left"/>
    </xf>
    <xf numFmtId="173" fontId="78" fillId="0" borderId="54" xfId="43" applyFont="1" applyFill="1" applyBorder="1"/>
    <xf numFmtId="173" fontId="78" fillId="0" borderId="26" xfId="43" applyFont="1" applyFill="1" applyBorder="1" applyAlignment="1" applyProtection="1">
      <alignment horizontal="left"/>
    </xf>
    <xf numFmtId="173" fontId="78" fillId="0" borderId="29" xfId="43" applyFont="1" applyFill="1" applyBorder="1" applyAlignment="1" applyProtection="1">
      <alignment horizontal="left"/>
    </xf>
    <xf numFmtId="173" fontId="78" fillId="0" borderId="53" xfId="43" applyFont="1" applyFill="1" applyBorder="1" applyAlignment="1" applyProtection="1">
      <alignment horizontal="left"/>
    </xf>
    <xf numFmtId="173" fontId="78" fillId="0" borderId="28" xfId="43" applyFont="1" applyFill="1" applyBorder="1"/>
    <xf numFmtId="173" fontId="78" fillId="0" borderId="22" xfId="43" applyFont="1" applyFill="1" applyBorder="1" applyAlignment="1" applyProtection="1">
      <alignment horizontal="left"/>
    </xf>
    <xf numFmtId="173" fontId="34" fillId="0" borderId="21" xfId="43" applyFont="1" applyBorder="1" applyAlignment="1" applyProtection="1">
      <alignment horizontal="left"/>
    </xf>
    <xf numFmtId="173" fontId="34" fillId="0" borderId="14" xfId="43" applyFont="1" applyBorder="1" applyAlignment="1" applyProtection="1">
      <alignment horizontal="center"/>
    </xf>
    <xf numFmtId="173" fontId="34" fillId="0" borderId="3" xfId="43" applyFont="1" applyBorder="1" applyAlignment="1" applyProtection="1">
      <alignment horizontal="center"/>
    </xf>
    <xf numFmtId="173" fontId="34" fillId="0" borderId="19" xfId="43" applyFont="1" applyBorder="1" applyAlignment="1" applyProtection="1">
      <alignment horizontal="center"/>
    </xf>
    <xf numFmtId="173" fontId="1" fillId="0" borderId="0" xfId="43" applyNumberFormat="1" applyProtection="1"/>
    <xf numFmtId="173" fontId="9" fillId="0" borderId="0" xfId="43" applyFont="1"/>
    <xf numFmtId="0" fontId="8" fillId="0" borderId="0" xfId="16"/>
    <xf numFmtId="0" fontId="9" fillId="0" borderId="0" xfId="16" applyFont="1"/>
    <xf numFmtId="0" fontId="9" fillId="0" borderId="0" xfId="16" applyFont="1" applyAlignment="1" applyProtection="1">
      <alignment horizontal="center"/>
    </xf>
    <xf numFmtId="0" fontId="36" fillId="0" borderId="51" xfId="16" applyFont="1" applyFill="1" applyBorder="1"/>
    <xf numFmtId="0" fontId="36" fillId="0" borderId="18" xfId="16" applyFont="1" applyFill="1" applyBorder="1"/>
    <xf numFmtId="0" fontId="34" fillId="0" borderId="25" xfId="16" applyFont="1" applyFill="1" applyBorder="1" applyAlignment="1" applyProtection="1">
      <alignment horizontal="left"/>
    </xf>
    <xf numFmtId="0" fontId="34" fillId="0" borderId="8" xfId="16" applyFont="1" applyFill="1" applyBorder="1"/>
    <xf numFmtId="0" fontId="34" fillId="0" borderId="25" xfId="16" applyFont="1" applyFill="1" applyBorder="1"/>
    <xf numFmtId="0" fontId="34" fillId="0" borderId="9" xfId="16" applyFont="1" applyFill="1" applyBorder="1"/>
    <xf numFmtId="0" fontId="34" fillId="0" borderId="15" xfId="16" applyFont="1" applyFill="1" applyBorder="1"/>
    <xf numFmtId="0" fontId="34" fillId="0" borderId="36" xfId="16" applyFont="1" applyFill="1" applyBorder="1"/>
    <xf numFmtId="0" fontId="3" fillId="0" borderId="0" xfId="16" applyFont="1"/>
    <xf numFmtId="0" fontId="36" fillId="0" borderId="5" xfId="16" applyFont="1" applyFill="1" applyBorder="1"/>
    <xf numFmtId="0" fontId="36" fillId="0" borderId="12" xfId="16" applyFont="1" applyFill="1" applyBorder="1"/>
    <xf numFmtId="0" fontId="34" fillId="0" borderId="1" xfId="16" applyFont="1" applyFill="1" applyBorder="1"/>
    <xf numFmtId="0" fontId="34" fillId="0" borderId="6" xfId="16" applyFont="1" applyFill="1" applyBorder="1"/>
    <xf numFmtId="0" fontId="34" fillId="0" borderId="18" xfId="16" applyFont="1" applyFill="1" applyBorder="1" applyAlignment="1" applyProtection="1">
      <alignment horizontal="left"/>
    </xf>
    <xf numFmtId="0" fontId="34" fillId="0" borderId="0" xfId="16" applyFont="1" applyFill="1" applyAlignment="1" applyProtection="1">
      <alignment horizontal="left"/>
    </xf>
    <xf numFmtId="0" fontId="34" fillId="0" borderId="7" xfId="16" applyFont="1" applyFill="1" applyBorder="1"/>
    <xf numFmtId="0" fontId="32" fillId="0" borderId="5" xfId="16" applyFont="1" applyFill="1" applyBorder="1" applyAlignment="1" applyProtection="1">
      <alignment horizontal="left"/>
    </xf>
    <xf numFmtId="0" fontId="34" fillId="0" borderId="12" xfId="16" applyFont="1" applyFill="1" applyBorder="1" applyAlignment="1" applyProtection="1">
      <alignment horizontal="left"/>
    </xf>
    <xf numFmtId="0" fontId="34" fillId="0" borderId="1" xfId="16" applyFont="1" applyFill="1" applyBorder="1" applyAlignment="1" applyProtection="1">
      <alignment horizontal="left"/>
    </xf>
    <xf numFmtId="0" fontId="34" fillId="0" borderId="6" xfId="16" applyFont="1" applyFill="1" applyBorder="1" applyAlignment="1" applyProtection="1">
      <alignment horizontal="left"/>
    </xf>
    <xf numFmtId="0" fontId="34" fillId="0" borderId="20" xfId="16" applyFont="1" applyFill="1" applyBorder="1" applyAlignment="1" applyProtection="1">
      <alignment horizontal="left"/>
    </xf>
    <xf numFmtId="0" fontId="34" fillId="0" borderId="19" xfId="16" applyFont="1" applyFill="1" applyBorder="1"/>
    <xf numFmtId="0" fontId="36" fillId="0" borderId="21" xfId="16" applyFont="1" applyFill="1" applyBorder="1"/>
    <xf numFmtId="0" fontId="34" fillId="0" borderId="14" xfId="16" applyFont="1" applyFill="1" applyBorder="1" applyAlignment="1" applyProtection="1">
      <alignment horizontal="left"/>
    </xf>
    <xf numFmtId="0" fontId="34" fillId="0" borderId="3" xfId="16" applyFont="1" applyFill="1" applyBorder="1" applyAlignment="1" applyProtection="1">
      <alignment horizontal="left"/>
    </xf>
    <xf numFmtId="0" fontId="34" fillId="0" borderId="3" xfId="16" applyFont="1" applyFill="1" applyBorder="1" applyAlignment="1" applyProtection="1">
      <alignment horizontal="center"/>
    </xf>
    <xf numFmtId="0" fontId="34" fillId="0" borderId="10" xfId="16" applyFont="1" applyFill="1" applyBorder="1" applyAlignment="1" applyProtection="1">
      <alignment horizontal="left"/>
    </xf>
    <xf numFmtId="0" fontId="36" fillId="0" borderId="21" xfId="16" applyFont="1" applyBorder="1" applyAlignment="1" applyProtection="1">
      <alignment horizontal="left"/>
    </xf>
    <xf numFmtId="0" fontId="36" fillId="0" borderId="14" xfId="16" applyFont="1" applyBorder="1" applyAlignment="1" applyProtection="1">
      <alignment horizontal="center"/>
    </xf>
    <xf numFmtId="172" fontId="36" fillId="0" borderId="3" xfId="16" applyNumberFormat="1" applyFont="1" applyBorder="1" applyAlignment="1" applyProtection="1">
      <alignment horizontal="center"/>
    </xf>
    <xf numFmtId="0" fontId="36" fillId="0" borderId="3" xfId="16" applyFont="1" applyBorder="1" applyAlignment="1" applyProtection="1">
      <alignment horizontal="center"/>
    </xf>
    <xf numFmtId="0" fontId="36" fillId="0" borderId="3" xfId="16" applyFont="1" applyBorder="1" applyAlignment="1">
      <alignment horizontal="center"/>
    </xf>
    <xf numFmtId="0" fontId="36" fillId="0" borderId="10" xfId="16" applyFont="1" applyBorder="1" applyAlignment="1">
      <alignment horizontal="center"/>
    </xf>
    <xf numFmtId="0" fontId="38" fillId="0" borderId="21" xfId="16" applyFont="1" applyBorder="1" applyAlignment="1" applyProtection="1">
      <alignment horizontal="left"/>
    </xf>
    <xf numFmtId="0" fontId="38" fillId="0" borderId="14" xfId="16" applyFont="1" applyBorder="1" applyAlignment="1" applyProtection="1">
      <alignment horizontal="center"/>
    </xf>
    <xf numFmtId="0" fontId="38" fillId="0" borderId="3" xfId="16" applyFont="1" applyBorder="1" applyAlignment="1" applyProtection="1">
      <alignment horizontal="center"/>
    </xf>
    <xf numFmtId="172" fontId="38" fillId="0" borderId="3" xfId="16" applyNumberFormat="1" applyFont="1" applyBorder="1" applyAlignment="1" applyProtection="1">
      <alignment horizontal="center"/>
    </xf>
    <xf numFmtId="0" fontId="38" fillId="0" borderId="10" xfId="16" applyFont="1" applyBorder="1" applyAlignment="1">
      <alignment horizontal="center"/>
    </xf>
    <xf numFmtId="0" fontId="38" fillId="0" borderId="3" xfId="16" applyFont="1" applyBorder="1" applyAlignment="1">
      <alignment horizontal="center"/>
    </xf>
    <xf numFmtId="172" fontId="36" fillId="0" borderId="3" xfId="16" applyNumberFormat="1" applyFont="1" applyFill="1" applyBorder="1" applyAlignment="1" applyProtection="1">
      <alignment horizontal="center"/>
    </xf>
    <xf numFmtId="172" fontId="38" fillId="0" borderId="3" xfId="16" applyNumberFormat="1" applyFont="1" applyFill="1" applyBorder="1" applyAlignment="1" applyProtection="1">
      <alignment horizontal="center"/>
    </xf>
    <xf numFmtId="0" fontId="38" fillId="0" borderId="21" xfId="16" applyFont="1" applyFill="1" applyBorder="1" applyAlignment="1" applyProtection="1">
      <alignment horizontal="left"/>
    </xf>
    <xf numFmtId="0" fontId="38" fillId="0" borderId="14" xfId="16" applyFont="1" applyFill="1" applyBorder="1" applyAlignment="1" applyProtection="1">
      <alignment horizontal="center"/>
    </xf>
    <xf numFmtId="0" fontId="38" fillId="0" borderId="3" xfId="16" applyFont="1" applyFill="1" applyBorder="1" applyAlignment="1" applyProtection="1">
      <alignment horizontal="center"/>
    </xf>
    <xf numFmtId="0" fontId="38" fillId="0" borderId="3" xfId="16" applyFont="1" applyFill="1" applyBorder="1" applyAlignment="1">
      <alignment horizontal="center"/>
    </xf>
    <xf numFmtId="0" fontId="36" fillId="0" borderId="14" xfId="16" applyFont="1" applyFill="1" applyBorder="1" applyAlignment="1" applyProtection="1">
      <alignment horizontal="center"/>
    </xf>
    <xf numFmtId="0" fontId="36" fillId="0" borderId="3" xfId="16" applyFont="1" applyFill="1" applyBorder="1" applyAlignment="1" applyProtection="1">
      <alignment horizontal="center"/>
    </xf>
    <xf numFmtId="0" fontId="8" fillId="0" borderId="0" xfId="16" applyFont="1"/>
    <xf numFmtId="0" fontId="8" fillId="0" borderId="0" xfId="16" applyAlignment="1" applyProtection="1">
      <alignment horizontal="left"/>
    </xf>
    <xf numFmtId="0" fontId="4" fillId="0" borderId="0" xfId="16" applyFont="1" applyAlignment="1" applyProtection="1">
      <alignment horizontal="left"/>
    </xf>
    <xf numFmtId="0" fontId="9" fillId="0" borderId="0" xfId="16" applyFont="1" applyAlignment="1" applyProtection="1">
      <alignment horizontal="left"/>
    </xf>
    <xf numFmtId="0" fontId="8" fillId="0" borderId="0" xfId="18"/>
    <xf numFmtId="0" fontId="9" fillId="0" borderId="0" xfId="18" applyFont="1"/>
    <xf numFmtId="0" fontId="93" fillId="0" borderId="0" xfId="18" applyFont="1" applyAlignment="1" applyProtection="1">
      <alignment horizontal="center"/>
    </xf>
    <xf numFmtId="0" fontId="34" fillId="0" borderId="5" xfId="18" applyFont="1" applyFill="1" applyBorder="1"/>
    <xf numFmtId="0" fontId="34" fillId="0" borderId="0" xfId="18" applyFont="1" applyFill="1" applyAlignment="1" applyProtection="1">
      <alignment horizontal="center"/>
    </xf>
    <xf numFmtId="0" fontId="34" fillId="0" borderId="13" xfId="18" applyFont="1" applyFill="1" applyBorder="1" applyAlignment="1" applyProtection="1">
      <alignment horizontal="center"/>
    </xf>
    <xf numFmtId="0" fontId="34" fillId="0" borderId="60" xfId="18" applyFont="1" applyFill="1" applyBorder="1" applyAlignment="1" applyProtection="1">
      <alignment horizontal="left"/>
    </xf>
    <xf numFmtId="0" fontId="34" fillId="0" borderId="28" xfId="18" applyFont="1" applyFill="1" applyBorder="1"/>
    <xf numFmtId="0" fontId="34" fillId="0" borderId="7" xfId="18" applyFont="1" applyFill="1" applyBorder="1"/>
    <xf numFmtId="0" fontId="34" fillId="0" borderId="5" xfId="18" applyFont="1" applyFill="1" applyBorder="1" applyAlignment="1" applyProtection="1">
      <alignment horizontal="left"/>
    </xf>
    <xf numFmtId="0" fontId="34" fillId="0" borderId="13" xfId="18" applyFont="1" applyFill="1" applyBorder="1"/>
    <xf numFmtId="0" fontId="34" fillId="0" borderId="0" xfId="18" applyFont="1" applyFill="1" applyBorder="1"/>
    <xf numFmtId="0" fontId="34" fillId="0" borderId="16" xfId="18" applyFont="1" applyFill="1" applyBorder="1"/>
    <xf numFmtId="0" fontId="34" fillId="0" borderId="54" xfId="18" applyFont="1" applyFill="1" applyBorder="1"/>
    <xf numFmtId="0" fontId="39" fillId="0" borderId="28" xfId="18" applyFont="1" applyFill="1" applyBorder="1"/>
    <xf numFmtId="0" fontId="34" fillId="0" borderId="22" xfId="18" applyFont="1" applyFill="1" applyBorder="1" applyAlignment="1" applyProtection="1">
      <alignment horizontal="center"/>
    </xf>
    <xf numFmtId="0" fontId="34" fillId="0" borderId="28" xfId="18" applyFont="1" applyFill="1" applyBorder="1" applyAlignment="1" applyProtection="1">
      <alignment horizontal="left"/>
    </xf>
    <xf numFmtId="0" fontId="34" fillId="0" borderId="22" xfId="18" applyFont="1" applyFill="1" applyBorder="1" applyAlignment="1" applyProtection="1">
      <alignment horizontal="left"/>
    </xf>
    <xf numFmtId="0" fontId="34" fillId="0" borderId="21" xfId="18" applyFont="1" applyBorder="1" applyAlignment="1" applyProtection="1">
      <alignment horizontal="left"/>
    </xf>
    <xf numFmtId="0" fontId="34" fillId="0" borderId="20" xfId="18" applyFont="1" applyBorder="1" applyAlignment="1" applyProtection="1">
      <alignment horizontal="center"/>
    </xf>
    <xf numFmtId="0" fontId="34" fillId="0" borderId="17" xfId="18" applyFont="1" applyBorder="1" applyAlignment="1" applyProtection="1">
      <alignment horizontal="center"/>
    </xf>
    <xf numFmtId="0" fontId="3" fillId="0" borderId="0" xfId="18" applyFont="1"/>
    <xf numFmtId="0" fontId="36" fillId="0" borderId="21" xfId="18" applyFont="1" applyBorder="1" applyAlignment="1" applyProtection="1">
      <alignment horizontal="left"/>
    </xf>
    <xf numFmtId="0" fontId="36" fillId="0" borderId="20" xfId="18" applyFont="1" applyBorder="1" applyAlignment="1" applyProtection="1">
      <alignment horizontal="center"/>
    </xf>
    <xf numFmtId="0" fontId="36" fillId="0" borderId="17" xfId="18" applyFont="1" applyBorder="1" applyAlignment="1" applyProtection="1">
      <alignment horizontal="center"/>
    </xf>
    <xf numFmtId="0" fontId="38" fillId="0" borderId="21" xfId="18" applyFont="1" applyBorder="1" applyAlignment="1" applyProtection="1">
      <alignment horizontal="left"/>
    </xf>
    <xf numFmtId="0" fontId="38" fillId="0" borderId="20" xfId="18" applyFont="1" applyBorder="1" applyAlignment="1" applyProtection="1">
      <alignment horizontal="center"/>
    </xf>
    <xf numFmtId="0" fontId="38" fillId="0" borderId="17" xfId="18" applyFont="1" applyBorder="1" applyAlignment="1">
      <alignment horizontal="center"/>
    </xf>
    <xf numFmtId="0" fontId="38" fillId="0" borderId="17" xfId="18" applyFont="1" applyBorder="1" applyAlignment="1" applyProtection="1">
      <alignment horizontal="center"/>
    </xf>
    <xf numFmtId="0" fontId="36" fillId="0" borderId="36" xfId="18" applyFont="1" applyBorder="1" applyAlignment="1" applyProtection="1">
      <alignment horizontal="center"/>
    </xf>
    <xf numFmtId="0" fontId="36" fillId="0" borderId="42" xfId="18" applyFont="1" applyBorder="1" applyAlignment="1" applyProtection="1">
      <alignment horizontal="center"/>
    </xf>
    <xf numFmtId="0" fontId="38" fillId="0" borderId="20" xfId="18" applyFont="1" applyBorder="1" applyAlignment="1">
      <alignment horizontal="center"/>
    </xf>
    <xf numFmtId="0" fontId="36" fillId="0" borderId="23" xfId="18" applyFont="1" applyBorder="1" applyAlignment="1" applyProtection="1">
      <alignment horizontal="left"/>
    </xf>
    <xf numFmtId="0" fontId="36" fillId="0" borderId="25" xfId="18" applyFont="1" applyBorder="1" applyAlignment="1" applyProtection="1">
      <alignment horizontal="center"/>
    </xf>
    <xf numFmtId="0" fontId="38" fillId="0" borderId="21" xfId="18" applyFont="1" applyFill="1" applyBorder="1" applyAlignment="1" applyProtection="1">
      <alignment horizontal="left"/>
    </xf>
    <xf numFmtId="0" fontId="38" fillId="0" borderId="20" xfId="18" applyFont="1" applyFill="1" applyBorder="1" applyAlignment="1" applyProtection="1">
      <alignment horizontal="center"/>
    </xf>
    <xf numFmtId="0" fontId="38" fillId="0" borderId="17" xfId="18" applyFont="1" applyFill="1" applyBorder="1" applyAlignment="1" applyProtection="1">
      <alignment horizontal="center"/>
    </xf>
    <xf numFmtId="0" fontId="38" fillId="0" borderId="20" xfId="18" applyFont="1" applyFill="1" applyBorder="1" applyAlignment="1">
      <alignment horizontal="center"/>
    </xf>
    <xf numFmtId="0" fontId="38" fillId="0" borderId="17" xfId="18" applyFont="1" applyFill="1" applyBorder="1" applyAlignment="1">
      <alignment horizontal="center"/>
    </xf>
    <xf numFmtId="0" fontId="36" fillId="0" borderId="17" xfId="18" applyFont="1" applyFill="1" applyBorder="1" applyAlignment="1" applyProtection="1">
      <alignment horizontal="center"/>
    </xf>
    <xf numFmtId="0" fontId="38" fillId="0" borderId="34" xfId="18" applyFont="1" applyFill="1" applyBorder="1" applyAlignment="1" applyProtection="1">
      <alignment horizontal="center"/>
    </xf>
    <xf numFmtId="0" fontId="1" fillId="0" borderId="0" xfId="18" applyFont="1"/>
    <xf numFmtId="0" fontId="1" fillId="0" borderId="0" xfId="18" applyFont="1" applyAlignment="1">
      <alignment horizontal="center"/>
    </xf>
    <xf numFmtId="0" fontId="45" fillId="0" borderId="0" xfId="18" applyFont="1" applyAlignment="1" applyProtection="1">
      <alignment horizontal="center"/>
    </xf>
    <xf numFmtId="0" fontId="4" fillId="0" borderId="0" xfId="18" applyFont="1" applyAlignment="1" applyProtection="1">
      <alignment horizontal="center"/>
    </xf>
    <xf numFmtId="0" fontId="8" fillId="0" borderId="0" xfId="22"/>
    <xf numFmtId="0" fontId="9" fillId="0" borderId="0" xfId="22" applyFont="1"/>
    <xf numFmtId="0" fontId="33" fillId="0" borderId="0" xfId="22" applyFont="1"/>
    <xf numFmtId="0" fontId="93" fillId="0" borderId="0" xfId="22" applyFont="1" applyAlignment="1" applyProtection="1">
      <alignment horizontal="center"/>
    </xf>
    <xf numFmtId="0" fontId="93" fillId="0" borderId="0" xfId="22" applyFont="1"/>
    <xf numFmtId="0" fontId="32" fillId="0" borderId="5" xfId="22" applyFont="1" applyFill="1" applyBorder="1"/>
    <xf numFmtId="0" fontId="32" fillId="0" borderId="0" xfId="22" applyFont="1" applyFill="1" applyBorder="1"/>
    <xf numFmtId="0" fontId="32" fillId="0" borderId="0" xfId="22" applyFont="1" applyFill="1" applyBorder="1" applyAlignment="1" applyProtection="1">
      <alignment horizontal="center"/>
    </xf>
    <xf numFmtId="0" fontId="32" fillId="0" borderId="7" xfId="22" applyFont="1" applyFill="1" applyBorder="1"/>
    <xf numFmtId="0" fontId="32" fillId="0" borderId="5" xfId="22" applyFont="1" applyFill="1" applyBorder="1" applyAlignment="1" applyProtection="1">
      <alignment horizontal="left"/>
    </xf>
    <xf numFmtId="0" fontId="32" fillId="0" borderId="18" xfId="22" applyFont="1" applyFill="1" applyBorder="1" applyAlignment="1" applyProtection="1">
      <alignment horizontal="center"/>
    </xf>
    <xf numFmtId="0" fontId="32" fillId="0" borderId="18" xfId="22" applyFont="1" applyFill="1" applyBorder="1"/>
    <xf numFmtId="0" fontId="32" fillId="0" borderId="52" xfId="22" applyFont="1" applyFill="1" applyBorder="1"/>
    <xf numFmtId="0" fontId="32" fillId="0" borderId="54" xfId="22" applyFont="1" applyFill="1" applyBorder="1" applyAlignment="1" applyProtection="1">
      <alignment horizontal="left"/>
    </xf>
    <xf numFmtId="0" fontId="32" fillId="0" borderId="26" xfId="22" applyFont="1" applyFill="1" applyBorder="1" applyAlignment="1" applyProtection="1">
      <alignment horizontal="center"/>
    </xf>
    <xf numFmtId="0" fontId="32" fillId="0" borderId="53" xfId="22" applyFont="1" applyFill="1" applyBorder="1" applyAlignment="1" applyProtection="1">
      <alignment horizontal="center"/>
    </xf>
    <xf numFmtId="0" fontId="32" fillId="0" borderId="21" xfId="22" applyFont="1" applyBorder="1" applyAlignment="1" applyProtection="1">
      <alignment horizontal="left"/>
    </xf>
    <xf numFmtId="0" fontId="32" fillId="0" borderId="14" xfId="22" applyFont="1" applyBorder="1" applyAlignment="1" applyProtection="1">
      <alignment horizontal="center"/>
    </xf>
    <xf numFmtId="0" fontId="34" fillId="0" borderId="21" xfId="22" applyFont="1" applyBorder="1" applyAlignment="1" applyProtection="1">
      <alignment horizontal="left"/>
    </xf>
    <xf numFmtId="0" fontId="34" fillId="0" borderId="14" xfId="22" applyFont="1" applyBorder="1" applyAlignment="1" applyProtection="1">
      <alignment horizontal="center"/>
    </xf>
    <xf numFmtId="0" fontId="34" fillId="0" borderId="19" xfId="22" applyFont="1" applyBorder="1" applyAlignment="1" applyProtection="1">
      <alignment horizontal="center"/>
    </xf>
    <xf numFmtId="0" fontId="39" fillId="0" borderId="21" xfId="22" applyFont="1" applyBorder="1" applyAlignment="1" applyProtection="1">
      <alignment horizontal="left"/>
    </xf>
    <xf numFmtId="0" fontId="39" fillId="0" borderId="14" xfId="22" applyFont="1" applyBorder="1" applyAlignment="1" applyProtection="1">
      <alignment horizontal="center"/>
    </xf>
    <xf numFmtId="0" fontId="39" fillId="0" borderId="19" xfId="22" applyFont="1" applyBorder="1" applyAlignment="1" applyProtection="1">
      <alignment horizontal="center"/>
    </xf>
    <xf numFmtId="0" fontId="1" fillId="0" borderId="0" xfId="22" applyFont="1"/>
    <xf numFmtId="0" fontId="39" fillId="0" borderId="14" xfId="22" applyFont="1" applyBorder="1" applyAlignment="1">
      <alignment horizontal="center"/>
    </xf>
    <xf numFmtId="0" fontId="39" fillId="0" borderId="19" xfId="22" applyFont="1" applyBorder="1" applyAlignment="1">
      <alignment horizontal="center"/>
    </xf>
    <xf numFmtId="0" fontId="34" fillId="0" borderId="54" xfId="22" applyFont="1" applyBorder="1" applyAlignment="1" applyProtection="1">
      <alignment horizontal="left"/>
    </xf>
    <xf numFmtId="0" fontId="34" fillId="0" borderId="26" xfId="22" applyFont="1" applyBorder="1" applyAlignment="1" applyProtection="1">
      <alignment horizontal="center"/>
    </xf>
    <xf numFmtId="0" fontId="34" fillId="0" borderId="53" xfId="22" applyFont="1" applyBorder="1" applyAlignment="1" applyProtection="1">
      <alignment horizontal="center"/>
    </xf>
    <xf numFmtId="0" fontId="39" fillId="0" borderId="21" xfId="22" applyFont="1" applyFill="1" applyBorder="1" applyAlignment="1" applyProtection="1">
      <alignment horizontal="left"/>
    </xf>
    <xf numFmtId="0" fontId="39" fillId="0" borderId="26" xfId="22" applyFont="1" applyFill="1" applyBorder="1" applyAlignment="1" applyProtection="1">
      <alignment horizontal="center"/>
    </xf>
    <xf numFmtId="0" fontId="39" fillId="0" borderId="14" xfId="22" applyFont="1" applyFill="1" applyBorder="1" applyAlignment="1">
      <alignment horizontal="center"/>
    </xf>
    <xf numFmtId="0" fontId="39" fillId="0" borderId="19" xfId="22" applyFont="1" applyFill="1" applyBorder="1" applyAlignment="1">
      <alignment horizontal="center"/>
    </xf>
    <xf numFmtId="0" fontId="39" fillId="0" borderId="14" xfId="22" applyFont="1" applyFill="1" applyBorder="1" applyAlignment="1" applyProtection="1">
      <alignment horizontal="center"/>
    </xf>
    <xf numFmtId="0" fontId="39" fillId="0" borderId="19" xfId="22" applyFont="1" applyFill="1" applyBorder="1" applyAlignment="1" applyProtection="1">
      <alignment horizontal="center"/>
    </xf>
    <xf numFmtId="0" fontId="34" fillId="0" borderId="14" xfId="22" applyFont="1" applyFill="1" applyBorder="1" applyAlignment="1" applyProtection="1">
      <alignment horizontal="center"/>
    </xf>
    <xf numFmtId="0" fontId="34" fillId="0" borderId="19" xfId="22" applyFont="1" applyBorder="1" applyAlignment="1">
      <alignment horizontal="center"/>
    </xf>
    <xf numFmtId="0" fontId="34" fillId="0" borderId="14" xfId="22" applyFont="1" applyBorder="1" applyAlignment="1">
      <alignment horizontal="center"/>
    </xf>
    <xf numFmtId="0" fontId="8" fillId="0" borderId="3" xfId="22" applyBorder="1"/>
    <xf numFmtId="0" fontId="8" fillId="0" borderId="20" xfId="22" applyBorder="1"/>
    <xf numFmtId="0" fontId="1" fillId="0" borderId="20" xfId="22" applyFont="1" applyBorder="1"/>
    <xf numFmtId="0" fontId="47" fillId="0" borderId="0" xfId="22" applyFont="1" applyAlignment="1" applyProtection="1">
      <alignment horizontal="left"/>
    </xf>
    <xf numFmtId="173" fontId="8" fillId="0" borderId="0" xfId="29"/>
    <xf numFmtId="173" fontId="9" fillId="0" borderId="0" xfId="29" applyFont="1"/>
    <xf numFmtId="173" fontId="15" fillId="0" borderId="0" xfId="29" applyFont="1"/>
    <xf numFmtId="173" fontId="9" fillId="0" borderId="0" xfId="29" applyFont="1" applyAlignment="1" applyProtection="1">
      <alignment horizontal="left"/>
    </xf>
    <xf numFmtId="173" fontId="85" fillId="0" borderId="0" xfId="29" applyFont="1" applyAlignment="1" applyProtection="1">
      <alignment horizontal="center"/>
    </xf>
    <xf numFmtId="173" fontId="8" fillId="0" borderId="0" xfId="29" applyAlignment="1" applyProtection="1">
      <alignment horizontal="left"/>
    </xf>
    <xf numFmtId="173" fontId="34" fillId="0" borderId="13" xfId="29" applyFont="1" applyFill="1" applyBorder="1"/>
    <xf numFmtId="173" fontId="34" fillId="0" borderId="5" xfId="29" applyFont="1" applyFill="1" applyBorder="1" applyAlignment="1" applyProtection="1">
      <alignment horizontal="center"/>
    </xf>
    <xf numFmtId="173" fontId="34" fillId="0" borderId="0" xfId="29" applyFont="1" applyFill="1" applyBorder="1" applyAlignment="1" applyProtection="1">
      <alignment horizontal="left"/>
    </xf>
    <xf numFmtId="173" fontId="34" fillId="0" borderId="0" xfId="29" applyFont="1" applyFill="1" applyBorder="1"/>
    <xf numFmtId="173" fontId="39" fillId="0" borderId="0" xfId="29" applyFont="1" applyFill="1"/>
    <xf numFmtId="173" fontId="34" fillId="0" borderId="20" xfId="29" applyFont="1" applyFill="1" applyBorder="1"/>
    <xf numFmtId="173" fontId="34" fillId="0" borderId="1" xfId="29" applyFont="1" applyFill="1" applyBorder="1"/>
    <xf numFmtId="173" fontId="34" fillId="0" borderId="54" xfId="29" applyFont="1" applyFill="1" applyBorder="1" applyAlignment="1" applyProtection="1">
      <alignment horizontal="left"/>
    </xf>
    <xf numFmtId="173" fontId="34" fillId="0" borderId="29" xfId="29" applyFont="1" applyFill="1" applyBorder="1" applyAlignment="1" applyProtection="1">
      <alignment horizontal="center"/>
    </xf>
    <xf numFmtId="173" fontId="34" fillId="0" borderId="44" xfId="29" applyFont="1" applyFill="1" applyBorder="1" applyAlignment="1" applyProtection="1">
      <alignment horizontal="left"/>
    </xf>
    <xf numFmtId="173" fontId="34" fillId="0" borderId="44" xfId="29" applyFont="1" applyFill="1" applyBorder="1" applyAlignment="1" applyProtection="1">
      <alignment horizontal="center"/>
    </xf>
    <xf numFmtId="173" fontId="34" fillId="0" borderId="29" xfId="29" applyFont="1" applyFill="1" applyBorder="1" applyAlignment="1" applyProtection="1">
      <alignment horizontal="left"/>
    </xf>
    <xf numFmtId="173" fontId="34" fillId="0" borderId="43" xfId="29" applyFont="1" applyFill="1" applyBorder="1" applyAlignment="1" applyProtection="1">
      <alignment horizontal="center"/>
    </xf>
    <xf numFmtId="173" fontId="34" fillId="0" borderId="21" xfId="29" applyFont="1" applyFill="1" applyBorder="1" applyAlignment="1" applyProtection="1">
      <alignment horizontal="left"/>
    </xf>
    <xf numFmtId="173" fontId="34" fillId="0" borderId="3" xfId="29" applyFont="1" applyFill="1" applyBorder="1" applyAlignment="1" applyProtection="1">
      <alignment horizontal="center"/>
    </xf>
    <xf numFmtId="172" fontId="34" fillId="0" borderId="3" xfId="29" applyNumberFormat="1" applyFont="1" applyFill="1" applyBorder="1" applyAlignment="1" applyProtection="1">
      <alignment horizontal="center"/>
    </xf>
    <xf numFmtId="172" fontId="34" fillId="0" borderId="10" xfId="29" applyNumberFormat="1" applyFont="1" applyFill="1" applyBorder="1" applyAlignment="1" applyProtection="1">
      <alignment horizontal="center"/>
    </xf>
    <xf numFmtId="173" fontId="36" fillId="0" borderId="21" xfId="29" applyFont="1" applyBorder="1" applyAlignment="1" applyProtection="1">
      <alignment horizontal="left"/>
    </xf>
    <xf numFmtId="173" fontId="36" fillId="0" borderId="3" xfId="29" applyFont="1" applyBorder="1" applyAlignment="1">
      <alignment horizontal="center"/>
    </xf>
    <xf numFmtId="172" fontId="36" fillId="0" borderId="3" xfId="29" applyNumberFormat="1" applyFont="1" applyBorder="1" applyAlignment="1" applyProtection="1">
      <alignment horizontal="center"/>
    </xf>
    <xf numFmtId="173" fontId="36" fillId="0" borderId="3" xfId="29" applyFont="1" applyBorder="1" applyAlignment="1" applyProtection="1">
      <alignment horizontal="center"/>
    </xf>
    <xf numFmtId="173" fontId="36" fillId="0" borderId="3" xfId="29" applyNumberFormat="1" applyFont="1" applyBorder="1" applyAlignment="1" applyProtection="1">
      <alignment horizontal="center"/>
    </xf>
    <xf numFmtId="172" fontId="36" fillId="0" borderId="10" xfId="29" applyNumberFormat="1" applyFont="1" applyBorder="1" applyAlignment="1" applyProtection="1">
      <alignment horizontal="center"/>
    </xf>
    <xf numFmtId="172" fontId="8" fillId="0" borderId="0" xfId="29" applyNumberFormat="1" applyProtection="1"/>
    <xf numFmtId="173" fontId="8" fillId="0" borderId="0" xfId="29" applyNumberFormat="1" applyProtection="1"/>
    <xf numFmtId="173" fontId="38" fillId="0" borderId="21" xfId="29" applyFont="1" applyFill="1" applyBorder="1" applyAlignment="1" applyProtection="1">
      <alignment horizontal="left"/>
    </xf>
    <xf numFmtId="173" fontId="38" fillId="0" borderId="3" xfId="29" applyFont="1" applyFill="1" applyBorder="1" applyAlignment="1">
      <alignment horizontal="center"/>
    </xf>
    <xf numFmtId="172" fontId="38" fillId="0" borderId="3" xfId="29" applyNumberFormat="1" applyFont="1" applyFill="1" applyBorder="1" applyAlignment="1" applyProtection="1">
      <alignment horizontal="center"/>
    </xf>
    <xf numFmtId="172" fontId="38" fillId="0" borderId="10" xfId="29" applyNumberFormat="1" applyFont="1" applyFill="1" applyBorder="1" applyAlignment="1" applyProtection="1">
      <alignment horizontal="center"/>
    </xf>
    <xf numFmtId="173" fontId="38" fillId="0" borderId="3" xfId="29" applyFont="1" applyFill="1" applyBorder="1" applyAlignment="1" applyProtection="1">
      <alignment horizontal="center"/>
    </xf>
    <xf numFmtId="173" fontId="38" fillId="0" borderId="3" xfId="29" applyNumberFormat="1" applyFont="1" applyFill="1" applyBorder="1" applyAlignment="1" applyProtection="1">
      <alignment horizontal="center"/>
    </xf>
    <xf numFmtId="172" fontId="36" fillId="0" borderId="10" xfId="29" applyNumberFormat="1" applyFont="1" applyFill="1" applyBorder="1" applyAlignment="1" applyProtection="1">
      <alignment horizontal="center"/>
    </xf>
    <xf numFmtId="172" fontId="36" fillId="0" borderId="3" xfId="29" applyNumberFormat="1" applyFont="1" applyFill="1" applyBorder="1" applyAlignment="1" applyProtection="1">
      <alignment horizontal="center"/>
    </xf>
    <xf numFmtId="173" fontId="36" fillId="0" borderId="21" xfId="29" applyFont="1" applyFill="1" applyBorder="1" applyAlignment="1" applyProtection="1">
      <alignment horizontal="left"/>
    </xf>
    <xf numFmtId="173" fontId="36" fillId="0" borderId="3" xfId="29" applyFont="1" applyFill="1" applyBorder="1" applyAlignment="1" applyProtection="1">
      <alignment horizontal="center"/>
    </xf>
    <xf numFmtId="173" fontId="36" fillId="0" borderId="3" xfId="29" applyFont="1" applyFill="1" applyBorder="1" applyAlignment="1">
      <alignment horizontal="center"/>
    </xf>
    <xf numFmtId="173" fontId="38" fillId="0" borderId="11" xfId="29" applyFont="1" applyFill="1" applyBorder="1" applyAlignment="1">
      <alignment horizontal="center"/>
    </xf>
    <xf numFmtId="173" fontId="38" fillId="0" borderId="27" xfId="29" applyFont="1" applyFill="1" applyBorder="1" applyAlignment="1">
      <alignment horizontal="center"/>
    </xf>
    <xf numFmtId="173" fontId="1" fillId="0" borderId="0" xfId="29" applyFont="1" applyBorder="1"/>
    <xf numFmtId="173" fontId="45" fillId="0" borderId="0" xfId="29" applyFont="1" applyAlignment="1" applyProtection="1">
      <alignment horizontal="left"/>
    </xf>
    <xf numFmtId="173" fontId="4" fillId="0" borderId="0" xfId="29" applyFont="1" applyAlignment="1" applyProtection="1">
      <alignment horizontal="left"/>
    </xf>
    <xf numFmtId="173" fontId="1" fillId="0" borderId="0" xfId="29" applyFont="1"/>
    <xf numFmtId="172" fontId="1" fillId="0" borderId="0" xfId="29" applyNumberFormat="1" applyFont="1" applyProtection="1"/>
    <xf numFmtId="173" fontId="8" fillId="0" borderId="0" xfId="29" applyProtection="1"/>
    <xf numFmtId="0" fontId="9" fillId="0" borderId="0" xfId="23" applyFont="1"/>
    <xf numFmtId="0" fontId="8" fillId="0" borderId="0" xfId="23"/>
    <xf numFmtId="0" fontId="85" fillId="0" borderId="0" xfId="23" applyFont="1" applyAlignment="1" applyProtection="1">
      <alignment horizontal="center"/>
    </xf>
    <xf numFmtId="0" fontId="34" fillId="0" borderId="13" xfId="23" applyFont="1" applyFill="1" applyBorder="1"/>
    <xf numFmtId="0" fontId="34" fillId="0" borderId="0" xfId="23" applyFont="1" applyFill="1" applyBorder="1"/>
    <xf numFmtId="0" fontId="34" fillId="0" borderId="61" xfId="23" applyFont="1" applyFill="1" applyBorder="1"/>
    <xf numFmtId="0" fontId="34" fillId="0" borderId="0" xfId="23" applyFont="1" applyFill="1" applyBorder="1" applyAlignment="1" applyProtection="1">
      <alignment horizontal="center"/>
    </xf>
    <xf numFmtId="0" fontId="34" fillId="0" borderId="62" xfId="23" applyFont="1" applyFill="1" applyBorder="1"/>
    <xf numFmtId="0" fontId="38" fillId="0" borderId="61" xfId="23" applyFont="1" applyFill="1" applyBorder="1"/>
    <xf numFmtId="0" fontId="34" fillId="0" borderId="13" xfId="23" applyFont="1" applyFill="1" applyBorder="1" applyAlignment="1" applyProtection="1">
      <alignment horizontal="left"/>
    </xf>
    <xf numFmtId="0" fontId="34" fillId="0" borderId="32" xfId="23" applyFont="1" applyFill="1" applyBorder="1" applyAlignment="1" applyProtection="1">
      <alignment horizontal="center"/>
    </xf>
    <xf numFmtId="0" fontId="34" fillId="0" borderId="7" xfId="23" applyFont="1" applyFill="1" applyBorder="1" applyAlignment="1" applyProtection="1">
      <alignment horizontal="center"/>
    </xf>
    <xf numFmtId="0" fontId="34" fillId="0" borderId="13" xfId="23" applyFont="1" applyFill="1" applyBorder="1" applyAlignment="1" applyProtection="1">
      <alignment horizontal="center"/>
    </xf>
    <xf numFmtId="0" fontId="34" fillId="0" borderId="17" xfId="23" applyFont="1" applyFill="1" applyBorder="1"/>
    <xf numFmtId="0" fontId="34" fillId="0" borderId="22" xfId="23" applyFont="1" applyFill="1" applyBorder="1"/>
    <xf numFmtId="0" fontId="34" fillId="0" borderId="53" xfId="23" applyFont="1" applyFill="1" applyBorder="1"/>
    <xf numFmtId="0" fontId="34" fillId="0" borderId="28" xfId="23" applyFont="1" applyFill="1" applyBorder="1"/>
    <xf numFmtId="0" fontId="34" fillId="0" borderId="21" xfId="23" applyFont="1" applyBorder="1" applyAlignment="1" applyProtection="1">
      <alignment horizontal="left"/>
    </xf>
    <xf numFmtId="0" fontId="34" fillId="0" borderId="3" xfId="23" applyFont="1" applyBorder="1" applyAlignment="1" applyProtection="1">
      <alignment horizontal="center"/>
    </xf>
    <xf numFmtId="0" fontId="36" fillId="0" borderId="21" xfId="23" applyFont="1" applyBorder="1" applyAlignment="1" applyProtection="1">
      <alignment horizontal="left"/>
    </xf>
    <xf numFmtId="0" fontId="36" fillId="0" borderId="3" xfId="23" applyFont="1" applyBorder="1" applyAlignment="1" applyProtection="1">
      <alignment horizontal="center"/>
    </xf>
    <xf numFmtId="0" fontId="36" fillId="0" borderId="3" xfId="23" applyFont="1" applyBorder="1" applyAlignment="1">
      <alignment horizontal="center"/>
    </xf>
    <xf numFmtId="0" fontId="36" fillId="0" borderId="20" xfId="23" applyFont="1" applyBorder="1" applyAlignment="1">
      <alignment horizontal="center"/>
    </xf>
    <xf numFmtId="0" fontId="36" fillId="0" borderId="17" xfId="23" applyFont="1" applyBorder="1" applyAlignment="1">
      <alignment horizontal="center"/>
    </xf>
    <xf numFmtId="0" fontId="60" fillId="0" borderId="19" xfId="23" applyFont="1" applyBorder="1" applyAlignment="1">
      <alignment horizontal="center"/>
    </xf>
    <xf numFmtId="0" fontId="38" fillId="0" borderId="21" xfId="23" applyFont="1" applyFill="1" applyBorder="1" applyAlignment="1" applyProtection="1">
      <alignment horizontal="left"/>
    </xf>
    <xf numFmtId="0" fontId="38" fillId="0" borderId="3" xfId="23" applyFont="1" applyBorder="1" applyAlignment="1" applyProtection="1">
      <alignment horizontal="center"/>
    </xf>
    <xf numFmtId="0" fontId="38" fillId="0" borderId="3" xfId="23" applyFont="1" applyFill="1" applyBorder="1" applyAlignment="1">
      <alignment horizontal="center"/>
    </xf>
    <xf numFmtId="0" fontId="38" fillId="0" borderId="20" xfId="23" applyFont="1" applyFill="1" applyBorder="1" applyAlignment="1">
      <alignment horizontal="center"/>
    </xf>
    <xf numFmtId="0" fontId="38" fillId="0" borderId="17" xfId="23" applyFont="1" applyFill="1" applyBorder="1" applyAlignment="1">
      <alignment horizontal="center"/>
    </xf>
    <xf numFmtId="0" fontId="36" fillId="0" borderId="19" xfId="23" applyFont="1" applyFill="1" applyBorder="1" applyAlignment="1">
      <alignment horizontal="center"/>
    </xf>
    <xf numFmtId="0" fontId="38" fillId="0" borderId="19" xfId="23" applyFont="1" applyFill="1" applyBorder="1" applyAlignment="1">
      <alignment horizontal="center"/>
    </xf>
    <xf numFmtId="0" fontId="36" fillId="0" borderId="17" xfId="23" applyFont="1" applyBorder="1" applyAlignment="1" applyProtection="1">
      <alignment horizontal="center"/>
    </xf>
    <xf numFmtId="0" fontId="36" fillId="0" borderId="20" xfId="23" applyFont="1" applyBorder="1" applyAlignment="1" applyProtection="1">
      <alignment horizontal="center"/>
    </xf>
    <xf numFmtId="0" fontId="36" fillId="0" borderId="21" xfId="23" applyFont="1" applyBorder="1" applyAlignment="1" applyProtection="1">
      <alignment horizontal="center"/>
    </xf>
    <xf numFmtId="0" fontId="38" fillId="0" borderId="22" xfId="23" applyFont="1" applyFill="1" applyBorder="1" applyAlignment="1">
      <alignment horizontal="center"/>
    </xf>
    <xf numFmtId="0" fontId="36" fillId="0" borderId="53" xfId="23" applyFont="1" applyFill="1" applyBorder="1" applyAlignment="1">
      <alignment horizontal="center"/>
    </xf>
    <xf numFmtId="0" fontId="32" fillId="0" borderId="0" xfId="23" applyFont="1" applyAlignment="1" applyProtection="1">
      <alignment horizontal="left"/>
    </xf>
    <xf numFmtId="0" fontId="5" fillId="0" borderId="0" xfId="23" applyFont="1"/>
    <xf numFmtId="0" fontId="5" fillId="0" borderId="0" xfId="23" applyFont="1" applyAlignment="1" applyProtection="1">
      <alignment horizontal="left"/>
    </xf>
    <xf numFmtId="0" fontId="46" fillId="0" borderId="0" xfId="23" applyFont="1" applyAlignment="1" applyProtection="1">
      <alignment horizontal="left"/>
    </xf>
    <xf numFmtId="0" fontId="8" fillId="0" borderId="0" xfId="23" applyAlignment="1" applyProtection="1">
      <alignment horizontal="left"/>
    </xf>
    <xf numFmtId="0" fontId="1" fillId="0" borderId="0" xfId="23" applyFont="1"/>
    <xf numFmtId="0" fontId="13" fillId="0" borderId="0" xfId="24"/>
    <xf numFmtId="0" fontId="14" fillId="0" borderId="0" xfId="24" applyFont="1"/>
    <xf numFmtId="0" fontId="9" fillId="0" borderId="0" xfId="24" applyFont="1"/>
    <xf numFmtId="0" fontId="55" fillId="0" borderId="48" xfId="24" applyFont="1" applyFill="1" applyBorder="1"/>
    <xf numFmtId="0" fontId="34" fillId="0" borderId="2" xfId="24" applyFont="1" applyFill="1" applyBorder="1" applyAlignment="1" applyProtection="1">
      <alignment horizontal="left"/>
    </xf>
    <xf numFmtId="0" fontId="34" fillId="0" borderId="48" xfId="24" applyFont="1" applyFill="1" applyBorder="1" applyAlignment="1" applyProtection="1">
      <alignment horizontal="left"/>
    </xf>
    <xf numFmtId="0" fontId="34" fillId="0" borderId="9" xfId="24" applyFont="1" applyFill="1" applyBorder="1"/>
    <xf numFmtId="0" fontId="34" fillId="0" borderId="49" xfId="24" applyFont="1" applyFill="1" applyBorder="1" applyAlignment="1" applyProtection="1">
      <alignment horizontal="left"/>
    </xf>
    <xf numFmtId="0" fontId="1" fillId="0" borderId="0" xfId="24" applyFont="1"/>
    <xf numFmtId="0" fontId="67" fillId="0" borderId="34" xfId="24" applyFont="1" applyFill="1" applyBorder="1"/>
    <xf numFmtId="0" fontId="34" fillId="0" borderId="34" xfId="24" applyFont="1" applyFill="1" applyBorder="1" applyAlignment="1" applyProtection="1">
      <alignment horizontal="left"/>
    </xf>
    <xf numFmtId="0" fontId="34" fillId="0" borderId="35" xfId="24" applyFont="1" applyFill="1" applyBorder="1" applyAlignment="1" applyProtection="1">
      <alignment horizontal="left"/>
    </xf>
    <xf numFmtId="0" fontId="34" fillId="0" borderId="10" xfId="24" applyFont="1" applyFill="1" applyBorder="1" applyAlignment="1" applyProtection="1">
      <alignment horizontal="left"/>
    </xf>
    <xf numFmtId="0" fontId="34" fillId="0" borderId="35" xfId="24" applyFont="1" applyBorder="1" applyAlignment="1" applyProtection="1">
      <alignment horizontal="left"/>
    </xf>
    <xf numFmtId="0" fontId="34" fillId="0" borderId="35" xfId="24" applyFont="1" applyBorder="1" applyAlignment="1" applyProtection="1">
      <alignment horizontal="center"/>
    </xf>
    <xf numFmtId="172" fontId="34" fillId="0" borderId="35" xfId="24" applyNumberFormat="1" applyFont="1" applyBorder="1" applyAlignment="1" applyProtection="1">
      <alignment horizontal="center"/>
    </xf>
    <xf numFmtId="172" fontId="34" fillId="0" borderId="34" xfId="24" applyNumberFormat="1" applyFont="1" applyBorder="1" applyAlignment="1" applyProtection="1">
      <alignment horizontal="center"/>
    </xf>
    <xf numFmtId="172" fontId="34" fillId="0" borderId="10" xfId="24" applyNumberFormat="1" applyFont="1" applyBorder="1" applyAlignment="1" applyProtection="1">
      <alignment horizontal="center"/>
    </xf>
    <xf numFmtId="0" fontId="60" fillId="0" borderId="34" xfId="24" applyFont="1" applyBorder="1" applyAlignment="1" applyProtection="1">
      <alignment horizontal="left"/>
    </xf>
    <xf numFmtId="0" fontId="60" fillId="0" borderId="34" xfId="24" applyFont="1" applyBorder="1" applyAlignment="1" applyProtection="1">
      <alignment horizontal="center"/>
    </xf>
    <xf numFmtId="0" fontId="64" fillId="0" borderId="34" xfId="24" applyFont="1" applyBorder="1" applyAlignment="1">
      <alignment horizontal="center"/>
    </xf>
    <xf numFmtId="0" fontId="64" fillId="0" borderId="10" xfId="24" applyFont="1" applyBorder="1" applyAlignment="1">
      <alignment horizontal="center"/>
    </xf>
    <xf numFmtId="0" fontId="64" fillId="0" borderId="34" xfId="24" applyFont="1" applyBorder="1" applyAlignment="1" applyProtection="1">
      <alignment horizontal="left"/>
    </xf>
    <xf numFmtId="0" fontId="64" fillId="0" borderId="34" xfId="24" applyFont="1" applyBorder="1" applyAlignment="1" applyProtection="1">
      <alignment horizontal="center"/>
    </xf>
    <xf numFmtId="172" fontId="64" fillId="0" borderId="34" xfId="24" applyNumberFormat="1" applyFont="1" applyBorder="1" applyAlignment="1" applyProtection="1">
      <alignment horizontal="center"/>
    </xf>
    <xf numFmtId="0" fontId="6" fillId="0" borderId="0" xfId="24" applyFont="1"/>
    <xf numFmtId="0" fontId="36" fillId="0" borderId="34" xfId="24" applyFont="1" applyBorder="1" applyAlignment="1" applyProtection="1">
      <alignment horizontal="left"/>
    </xf>
    <xf numFmtId="0" fontId="36" fillId="0" borderId="34" xfId="24" applyFont="1" applyBorder="1" applyAlignment="1" applyProtection="1">
      <alignment horizontal="center"/>
    </xf>
    <xf numFmtId="172" fontId="36" fillId="0" borderId="34" xfId="24" applyNumberFormat="1" applyFont="1" applyBorder="1" applyAlignment="1" applyProtection="1">
      <alignment horizontal="center"/>
    </xf>
    <xf numFmtId="172" fontId="36" fillId="0" borderId="10" xfId="24" applyNumberFormat="1" applyFont="1" applyBorder="1" applyAlignment="1" applyProtection="1">
      <alignment horizontal="center"/>
    </xf>
    <xf numFmtId="0" fontId="8" fillId="0" borderId="0" xfId="24" applyFont="1"/>
    <xf numFmtId="172" fontId="60" fillId="0" borderId="34" xfId="24" applyNumberFormat="1" applyFont="1" applyBorder="1" applyAlignment="1" applyProtection="1">
      <alignment horizontal="center"/>
    </xf>
    <xf numFmtId="172" fontId="60" fillId="0" borderId="10" xfId="24" applyNumberFormat="1" applyFont="1" applyBorder="1" applyAlignment="1" applyProtection="1">
      <alignment horizontal="center"/>
    </xf>
    <xf numFmtId="0" fontId="60" fillId="0" borderId="34" xfId="24" applyFont="1" applyBorder="1" applyAlignment="1">
      <alignment horizontal="center"/>
    </xf>
    <xf numFmtId="172" fontId="64" fillId="0" borderId="10" xfId="24" applyNumberFormat="1" applyFont="1" applyBorder="1" applyAlignment="1" applyProtection="1">
      <alignment horizontal="center"/>
    </xf>
    <xf numFmtId="0" fontId="60" fillId="0" borderId="10" xfId="24" applyFont="1" applyBorder="1" applyAlignment="1">
      <alignment horizontal="center"/>
    </xf>
    <xf numFmtId="172" fontId="13" fillId="0" borderId="0" xfId="24" applyNumberFormat="1" applyProtection="1"/>
    <xf numFmtId="0" fontId="12" fillId="0" borderId="0" xfId="24" applyFont="1" applyAlignment="1" applyProtection="1">
      <alignment horizontal="left"/>
    </xf>
    <xf numFmtId="0" fontId="14" fillId="0" borderId="0" xfId="24" applyFont="1" applyAlignment="1" applyProtection="1">
      <alignment horizontal="left"/>
    </xf>
    <xf numFmtId="0" fontId="8" fillId="0" borderId="0" xfId="25"/>
    <xf numFmtId="0" fontId="2" fillId="3" borderId="0" xfId="25" applyFont="1" applyFill="1" applyAlignment="1" applyProtection="1">
      <alignment horizontal="center"/>
    </xf>
    <xf numFmtId="0" fontId="85" fillId="0" borderId="0" xfId="25" applyFont="1" applyAlignment="1" applyProtection="1">
      <alignment horizontal="center"/>
    </xf>
    <xf numFmtId="0" fontId="32" fillId="0" borderId="32" xfId="25" applyFont="1" applyFill="1" applyBorder="1" applyAlignment="1" applyProtection="1">
      <alignment horizontal="center"/>
    </xf>
    <xf numFmtId="0" fontId="32" fillId="0" borderId="0" xfId="25" applyFont="1" applyFill="1" applyBorder="1" applyAlignment="1" applyProtection="1">
      <alignment horizontal="center"/>
    </xf>
    <xf numFmtId="0" fontId="32" fillId="0" borderId="38" xfId="25" applyFont="1" applyFill="1" applyBorder="1" applyAlignment="1" applyProtection="1">
      <alignment horizontal="center"/>
    </xf>
    <xf numFmtId="0" fontId="32" fillId="0" borderId="37" xfId="25" applyFont="1" applyFill="1" applyBorder="1" applyAlignment="1" applyProtection="1">
      <alignment horizontal="center"/>
    </xf>
    <xf numFmtId="0" fontId="32" fillId="0" borderId="30" xfId="25" applyFont="1" applyFill="1" applyBorder="1" applyAlignment="1" applyProtection="1">
      <alignment horizontal="center"/>
    </xf>
    <xf numFmtId="0" fontId="32" fillId="0" borderId="28" xfId="25" applyFont="1" applyFill="1" applyBorder="1"/>
    <xf numFmtId="0" fontId="32" fillId="0" borderId="53" xfId="25" applyFont="1" applyFill="1" applyBorder="1"/>
    <xf numFmtId="0" fontId="32" fillId="0" borderId="31" xfId="25" applyFont="1" applyFill="1" applyBorder="1"/>
    <xf numFmtId="0" fontId="32" fillId="0" borderId="38" xfId="25" applyFont="1" applyFill="1" applyBorder="1"/>
    <xf numFmtId="0" fontId="32" fillId="0" borderId="37" xfId="25" applyFont="1" applyFill="1" applyBorder="1"/>
    <xf numFmtId="0" fontId="32" fillId="0" borderId="5" xfId="25" applyFont="1" applyFill="1" applyBorder="1"/>
    <xf numFmtId="0" fontId="32" fillId="0" borderId="33" xfId="25" applyFont="1" applyFill="1" applyBorder="1" applyAlignment="1" applyProtection="1">
      <alignment horizontal="center"/>
    </xf>
    <xf numFmtId="0" fontId="32" fillId="0" borderId="32" xfId="25" applyFont="1" applyFill="1" applyBorder="1" applyAlignment="1" applyProtection="1">
      <alignment horizontal="left"/>
    </xf>
    <xf numFmtId="0" fontId="32" fillId="0" borderId="0" xfId="25" applyFont="1" applyFill="1" applyAlignment="1" applyProtection="1">
      <alignment horizontal="left"/>
    </xf>
    <xf numFmtId="0" fontId="32" fillId="0" borderId="12" xfId="25" applyFont="1" applyFill="1" applyBorder="1" applyAlignment="1" applyProtection="1">
      <alignment horizontal="left"/>
    </xf>
    <xf numFmtId="0" fontId="32" fillId="0" borderId="13" xfId="25" applyFont="1" applyFill="1" applyBorder="1"/>
    <xf numFmtId="0" fontId="32" fillId="0" borderId="7" xfId="25" applyFont="1" applyFill="1" applyBorder="1"/>
    <xf numFmtId="0" fontId="32" fillId="0" borderId="21" xfId="25" applyFont="1" applyFill="1" applyBorder="1" applyAlignment="1" applyProtection="1">
      <alignment horizontal="left"/>
    </xf>
    <xf numFmtId="0" fontId="32" fillId="0" borderId="14" xfId="25" applyFont="1" applyFill="1" applyBorder="1" applyAlignment="1" applyProtection="1">
      <alignment horizontal="center"/>
    </xf>
    <xf numFmtId="0" fontId="32" fillId="0" borderId="17" xfId="25" applyFont="1" applyFill="1" applyBorder="1" applyAlignment="1" applyProtection="1">
      <alignment horizontal="left"/>
    </xf>
    <xf numFmtId="0" fontId="32" fillId="0" borderId="20" xfId="25" applyFont="1" applyFill="1" applyBorder="1" applyAlignment="1" applyProtection="1">
      <alignment horizontal="center"/>
    </xf>
    <xf numFmtId="0" fontId="32" fillId="0" borderId="14" xfId="25" applyFont="1" applyFill="1" applyBorder="1" applyAlignment="1" applyProtection="1">
      <alignment horizontal="left"/>
    </xf>
    <xf numFmtId="0" fontId="32" fillId="0" borderId="22" xfId="25" applyFont="1" applyFill="1" applyBorder="1"/>
    <xf numFmtId="0" fontId="32" fillId="0" borderId="21" xfId="25" applyFont="1" applyBorder="1" applyAlignment="1" applyProtection="1">
      <alignment horizontal="left"/>
    </xf>
    <xf numFmtId="0" fontId="32" fillId="0" borderId="14" xfId="25" applyFont="1" applyBorder="1" applyAlignment="1" applyProtection="1">
      <alignment horizontal="center"/>
    </xf>
    <xf numFmtId="173" fontId="32" fillId="0" borderId="17" xfId="25" applyNumberFormat="1" applyFont="1" applyBorder="1" applyAlignment="1" applyProtection="1">
      <alignment horizontal="center"/>
    </xf>
    <xf numFmtId="172" fontId="32" fillId="0" borderId="20" xfId="25" applyNumberFormat="1" applyFont="1" applyBorder="1" applyAlignment="1" applyProtection="1">
      <alignment horizontal="center"/>
    </xf>
    <xf numFmtId="172" fontId="32" fillId="0" borderId="14" xfId="25" applyNumberFormat="1" applyFont="1" applyBorder="1" applyAlignment="1" applyProtection="1">
      <alignment horizontal="center"/>
    </xf>
    <xf numFmtId="184" fontId="32" fillId="0" borderId="22" xfId="25" applyNumberFormat="1" applyFont="1" applyBorder="1" applyAlignment="1">
      <alignment horizontal="center"/>
    </xf>
    <xf numFmtId="184" fontId="32" fillId="0" borderId="31" xfId="25" applyNumberFormat="1" applyFont="1" applyBorder="1" applyAlignment="1">
      <alignment horizontal="center"/>
    </xf>
    <xf numFmtId="0" fontId="90" fillId="0" borderId="22" xfId="25" applyFont="1" applyBorder="1" applyAlignment="1">
      <alignment horizontal="center"/>
    </xf>
    <xf numFmtId="184" fontId="90" fillId="0" borderId="22" xfId="25" applyNumberFormat="1" applyFont="1" applyBorder="1" applyAlignment="1">
      <alignment horizontal="center"/>
    </xf>
    <xf numFmtId="0" fontId="90" fillId="0" borderId="53" xfId="25" applyFont="1" applyBorder="1" applyAlignment="1">
      <alignment horizontal="center"/>
    </xf>
    <xf numFmtId="0" fontId="34" fillId="0" borderId="21" xfId="25" applyFont="1" applyBorder="1" applyAlignment="1" applyProtection="1">
      <alignment horizontal="left"/>
    </xf>
    <xf numFmtId="0" fontId="34" fillId="0" borderId="14" xfId="25" applyFont="1" applyBorder="1" applyAlignment="1" applyProtection="1">
      <alignment horizontal="center"/>
    </xf>
    <xf numFmtId="173" fontId="34" fillId="0" borderId="17" xfId="25" applyNumberFormat="1" applyFont="1" applyBorder="1" applyAlignment="1" applyProtection="1">
      <alignment horizontal="center"/>
    </xf>
    <xf numFmtId="172" fontId="34" fillId="0" borderId="20" xfId="25" applyNumberFormat="1" applyFont="1" applyBorder="1" applyAlignment="1" applyProtection="1">
      <alignment horizontal="center"/>
    </xf>
    <xf numFmtId="172" fontId="34" fillId="0" borderId="14" xfId="25" applyNumberFormat="1" applyFont="1" applyBorder="1" applyAlignment="1" applyProtection="1">
      <alignment horizontal="center"/>
    </xf>
    <xf numFmtId="0" fontId="39" fillId="0" borderId="13" xfId="25" applyFont="1" applyBorder="1" applyAlignment="1">
      <alignment horizontal="center"/>
    </xf>
    <xf numFmtId="184" fontId="39" fillId="0" borderId="13" xfId="25" applyNumberFormat="1" applyFont="1" applyBorder="1" applyAlignment="1">
      <alignment horizontal="center"/>
    </xf>
    <xf numFmtId="0" fontId="39" fillId="0" borderId="7" xfId="25" applyFont="1" applyBorder="1" applyAlignment="1">
      <alignment horizontal="center"/>
    </xf>
    <xf numFmtId="0" fontId="39" fillId="0" borderId="21" xfId="25" applyFont="1" applyBorder="1" applyAlignment="1" applyProtection="1">
      <alignment horizontal="left"/>
    </xf>
    <xf numFmtId="0" fontId="39" fillId="0" borderId="14" xfId="25" applyFont="1" applyBorder="1" applyAlignment="1" applyProtection="1">
      <alignment horizontal="center"/>
    </xf>
    <xf numFmtId="173" fontId="39" fillId="0" borderId="17" xfId="25" applyNumberFormat="1" applyFont="1" applyBorder="1" applyAlignment="1" applyProtection="1">
      <alignment horizontal="center"/>
    </xf>
    <xf numFmtId="172" fontId="39" fillId="0" borderId="20" xfId="25" applyNumberFormat="1" applyFont="1" applyBorder="1" applyAlignment="1" applyProtection="1">
      <alignment horizontal="center"/>
    </xf>
    <xf numFmtId="172" fontId="39" fillId="0" borderId="14" xfId="25" applyNumberFormat="1" applyFont="1" applyBorder="1" applyAlignment="1" applyProtection="1">
      <alignment horizontal="center"/>
    </xf>
    <xf numFmtId="0" fontId="39" fillId="0" borderId="31" xfId="25" applyFont="1" applyBorder="1" applyAlignment="1">
      <alignment horizontal="center"/>
    </xf>
    <xf numFmtId="184" fontId="39" fillId="0" borderId="31" xfId="25" applyNumberFormat="1" applyFont="1" applyBorder="1" applyAlignment="1">
      <alignment horizontal="center"/>
    </xf>
    <xf numFmtId="0" fontId="39" fillId="0" borderId="37" xfId="25" applyFont="1" applyBorder="1" applyAlignment="1">
      <alignment horizontal="center"/>
    </xf>
    <xf numFmtId="184" fontId="34" fillId="0" borderId="22" xfId="25" applyNumberFormat="1" applyFont="1" applyBorder="1" applyAlignment="1">
      <alignment horizontal="center"/>
    </xf>
    <xf numFmtId="184" fontId="34" fillId="0" borderId="31" xfId="25" applyNumberFormat="1" applyFont="1" applyBorder="1" applyAlignment="1">
      <alignment horizontal="center"/>
    </xf>
    <xf numFmtId="0" fontId="34" fillId="0" borderId="37" xfId="25" applyFont="1" applyBorder="1" applyAlignment="1">
      <alignment horizontal="center"/>
    </xf>
    <xf numFmtId="0" fontId="9" fillId="0" borderId="0" xfId="25" applyFont="1"/>
    <xf numFmtId="184" fontId="39" fillId="0" borderId="22" xfId="25" applyNumberFormat="1" applyFont="1" applyBorder="1" applyAlignment="1">
      <alignment horizontal="center"/>
    </xf>
    <xf numFmtId="0" fontId="39" fillId="0" borderId="21" xfId="25" applyFont="1" applyFill="1" applyBorder="1" applyAlignment="1" applyProtection="1">
      <alignment horizontal="left"/>
    </xf>
    <xf numFmtId="0" fontId="39" fillId="0" borderId="14" xfId="25" applyFont="1" applyFill="1" applyBorder="1" applyAlignment="1" applyProtection="1">
      <alignment horizontal="center"/>
    </xf>
    <xf numFmtId="173" fontId="39" fillId="0" borderId="17" xfId="25" applyNumberFormat="1" applyFont="1" applyFill="1" applyBorder="1" applyAlignment="1" applyProtection="1">
      <alignment horizontal="center"/>
    </xf>
    <xf numFmtId="0" fontId="39" fillId="3" borderId="21" xfId="25" applyFont="1" applyFill="1" applyBorder="1" applyAlignment="1" applyProtection="1">
      <alignment horizontal="left"/>
    </xf>
    <xf numFmtId="0" fontId="39" fillId="3" borderId="14" xfId="25" applyFont="1" applyFill="1" applyBorder="1" applyAlignment="1" applyProtection="1">
      <alignment horizontal="center"/>
    </xf>
    <xf numFmtId="173" fontId="39" fillId="3" borderId="17" xfId="25" applyNumberFormat="1" applyFont="1" applyFill="1" applyBorder="1" applyAlignment="1" applyProtection="1">
      <alignment horizontal="center"/>
    </xf>
    <xf numFmtId="0" fontId="34" fillId="3" borderId="14" xfId="25" applyFont="1" applyFill="1" applyBorder="1" applyAlignment="1" applyProtection="1">
      <alignment horizontal="center"/>
    </xf>
    <xf numFmtId="0" fontId="39" fillId="3" borderId="21" xfId="25" applyFont="1" applyFill="1" applyBorder="1"/>
    <xf numFmtId="0" fontId="39" fillId="3" borderId="14" xfId="25" applyFont="1" applyFill="1" applyBorder="1" applyAlignment="1">
      <alignment horizontal="center"/>
    </xf>
    <xf numFmtId="0" fontId="34" fillId="3" borderId="21" xfId="25" applyFont="1" applyFill="1" applyBorder="1" applyAlignment="1" applyProtection="1">
      <alignment horizontal="left"/>
    </xf>
    <xf numFmtId="173" fontId="34" fillId="3" borderId="17" xfId="25" applyNumberFormat="1" applyFont="1" applyFill="1" applyBorder="1" applyAlignment="1" applyProtection="1">
      <alignment horizontal="center"/>
    </xf>
    <xf numFmtId="2" fontId="34" fillId="0" borderId="31" xfId="25" applyNumberFormat="1" applyFont="1" applyBorder="1" applyAlignment="1">
      <alignment horizontal="center"/>
    </xf>
    <xf numFmtId="0" fontId="34" fillId="0" borderId="7" xfId="25" applyFont="1" applyBorder="1" applyAlignment="1">
      <alignment horizontal="center"/>
    </xf>
    <xf numFmtId="2" fontId="39" fillId="0" borderId="13" xfId="25" applyNumberFormat="1" applyFont="1" applyBorder="1" applyAlignment="1">
      <alignment horizontal="center"/>
    </xf>
    <xf numFmtId="2" fontId="39" fillId="0" borderId="31" xfId="25" applyNumberFormat="1" applyFont="1" applyBorder="1" applyAlignment="1">
      <alignment horizontal="center"/>
    </xf>
    <xf numFmtId="172" fontId="39" fillId="3" borderId="20" xfId="25" applyNumberFormat="1" applyFont="1" applyFill="1" applyBorder="1" applyAlignment="1" applyProtection="1">
      <alignment horizontal="center"/>
    </xf>
    <xf numFmtId="2" fontId="39" fillId="0" borderId="22" xfId="25" applyNumberFormat="1" applyFont="1" applyBorder="1" applyAlignment="1">
      <alignment horizontal="center"/>
    </xf>
    <xf numFmtId="0" fontId="39" fillId="0" borderId="53" xfId="25" applyFont="1" applyBorder="1" applyAlignment="1">
      <alignment horizontal="center"/>
    </xf>
    <xf numFmtId="0" fontId="39" fillId="0" borderId="22" xfId="25" applyFont="1" applyBorder="1" applyAlignment="1">
      <alignment horizontal="center"/>
    </xf>
    <xf numFmtId="0" fontId="38" fillId="3" borderId="0" xfId="25" applyFont="1" applyFill="1"/>
    <xf numFmtId="0" fontId="39" fillId="3" borderId="0" xfId="25" applyFont="1" applyFill="1" applyBorder="1" applyProtection="1"/>
    <xf numFmtId="173" fontId="39" fillId="3" borderId="0" xfId="25" applyNumberFormat="1" applyFont="1" applyFill="1" applyBorder="1" applyProtection="1"/>
    <xf numFmtId="172" fontId="39" fillId="3" borderId="0" xfId="25" applyNumberFormat="1" applyFont="1" applyFill="1" applyBorder="1" applyProtection="1"/>
    <xf numFmtId="172" fontId="39" fillId="0" borderId="0" xfId="25" applyNumberFormat="1" applyFont="1" applyBorder="1" applyProtection="1"/>
    <xf numFmtId="184" fontId="38" fillId="0" borderId="0" xfId="25" applyNumberFormat="1" applyFont="1" applyBorder="1"/>
    <xf numFmtId="2" fontId="38" fillId="0" borderId="0" xfId="25" applyNumberFormat="1" applyFont="1" applyBorder="1"/>
    <xf numFmtId="0" fontId="38" fillId="0" borderId="0" xfId="25" applyFont="1" applyBorder="1"/>
    <xf numFmtId="0" fontId="46" fillId="0" borderId="0" xfId="25" applyFont="1" applyBorder="1"/>
    <xf numFmtId="0" fontId="38" fillId="0" borderId="0" xfId="25" applyFont="1"/>
    <xf numFmtId="173" fontId="8" fillId="0" borderId="0" xfId="26"/>
    <xf numFmtId="173" fontId="8" fillId="0" borderId="0" xfId="26" applyFont="1" applyAlignment="1" applyProtection="1">
      <alignment horizontal="center"/>
    </xf>
    <xf numFmtId="173" fontId="8" fillId="0" borderId="0" xfId="26" applyAlignment="1" applyProtection="1">
      <alignment horizontal="left"/>
    </xf>
    <xf numFmtId="173" fontId="34" fillId="0" borderId="32" xfId="26" applyFont="1" applyFill="1" applyBorder="1"/>
    <xf numFmtId="173" fontId="34" fillId="0" borderId="40" xfId="26" applyFont="1" applyFill="1" applyBorder="1" applyAlignment="1" applyProtection="1">
      <alignment horizontal="center"/>
    </xf>
    <xf numFmtId="173" fontId="39" fillId="0" borderId="0" xfId="26" applyFont="1" applyFill="1" applyBorder="1"/>
    <xf numFmtId="173" fontId="34" fillId="0" borderId="20" xfId="26" applyFont="1" applyFill="1" applyBorder="1" applyAlignment="1" applyProtection="1">
      <alignment horizontal="left"/>
    </xf>
    <xf numFmtId="173" fontId="34" fillId="0" borderId="20" xfId="26" applyFont="1" applyFill="1" applyBorder="1"/>
    <xf numFmtId="173" fontId="34" fillId="0" borderId="3" xfId="26" applyFont="1" applyFill="1" applyBorder="1"/>
    <xf numFmtId="173" fontId="34" fillId="0" borderId="1" xfId="26" applyFont="1" applyFill="1" applyBorder="1"/>
    <xf numFmtId="173" fontId="34" fillId="0" borderId="1" xfId="26" applyFont="1" applyFill="1" applyBorder="1" applyAlignment="1" applyProtection="1">
      <alignment horizontal="left"/>
    </xf>
    <xf numFmtId="173" fontId="34" fillId="0" borderId="5" xfId="26" applyFont="1" applyFill="1" applyBorder="1" applyAlignment="1" applyProtection="1">
      <alignment horizontal="left"/>
    </xf>
    <xf numFmtId="173" fontId="34" fillId="0" borderId="1" xfId="26" applyFont="1" applyFill="1" applyBorder="1" applyAlignment="1" applyProtection="1">
      <alignment horizontal="center"/>
    </xf>
    <xf numFmtId="173" fontId="34" fillId="0" borderId="7" xfId="26" applyFont="1" applyFill="1" applyBorder="1" applyAlignment="1" applyProtection="1">
      <alignment horizontal="left"/>
    </xf>
    <xf numFmtId="173" fontId="34" fillId="0" borderId="7" xfId="26" applyFont="1" applyFill="1" applyBorder="1"/>
    <xf numFmtId="173" fontId="34" fillId="0" borderId="15" xfId="26" applyFont="1" applyFill="1" applyBorder="1" applyAlignment="1" applyProtection="1">
      <alignment horizontal="left"/>
    </xf>
    <xf numFmtId="173" fontId="34" fillId="0" borderId="12" xfId="26" applyFont="1" applyFill="1" applyBorder="1" applyAlignment="1" applyProtection="1">
      <alignment horizontal="left"/>
    </xf>
    <xf numFmtId="173" fontId="34" fillId="0" borderId="21" xfId="26" applyFont="1" applyFill="1" applyBorder="1"/>
    <xf numFmtId="173" fontId="34" fillId="0" borderId="3" xfId="26" applyFont="1" applyFill="1" applyBorder="1" applyAlignment="1" applyProtection="1">
      <alignment horizontal="left"/>
    </xf>
    <xf numFmtId="173" fontId="34" fillId="0" borderId="3" xfId="26" applyFont="1" applyFill="1" applyBorder="1" applyAlignment="1" applyProtection="1">
      <alignment horizontal="center"/>
    </xf>
    <xf numFmtId="173" fontId="34" fillId="0" borderId="19" xfId="26" applyFont="1" applyFill="1" applyBorder="1" applyAlignment="1" applyProtection="1">
      <alignment horizontal="left"/>
    </xf>
    <xf numFmtId="173" fontId="34" fillId="0" borderId="20" xfId="26" applyFont="1" applyFill="1" applyBorder="1" applyAlignment="1" applyProtection="1">
      <alignment horizontal="center"/>
    </xf>
    <xf numFmtId="173" fontId="34" fillId="0" borderId="10" xfId="26" applyFont="1" applyFill="1" applyBorder="1"/>
    <xf numFmtId="173" fontId="39" fillId="0" borderId="1" xfId="26" applyFont="1" applyFill="1" applyBorder="1"/>
    <xf numFmtId="173" fontId="8" fillId="0" borderId="51" xfId="26" applyBorder="1"/>
    <xf numFmtId="173" fontId="3" fillId="0" borderId="15" xfId="26" applyFont="1" applyBorder="1"/>
    <xf numFmtId="173" fontId="3" fillId="0" borderId="52" xfId="26" applyFont="1" applyBorder="1"/>
    <xf numFmtId="173" fontId="3" fillId="0" borderId="9" xfId="26" applyFont="1" applyBorder="1"/>
    <xf numFmtId="173" fontId="3" fillId="0" borderId="49" xfId="26" applyFont="1" applyBorder="1"/>
    <xf numFmtId="173" fontId="3" fillId="0" borderId="1" xfId="26" applyFont="1" applyBorder="1"/>
    <xf numFmtId="173" fontId="34" fillId="0" borderId="21" xfId="26" applyFont="1" applyBorder="1" applyAlignment="1" applyProtection="1">
      <alignment horizontal="left"/>
    </xf>
    <xf numFmtId="173" fontId="34" fillId="0" borderId="3" xfId="26" applyFont="1" applyBorder="1" applyAlignment="1" applyProtection="1">
      <alignment horizontal="center"/>
    </xf>
    <xf numFmtId="172" fontId="34" fillId="0" borderId="3" xfId="26" applyNumberFormat="1" applyFont="1" applyBorder="1" applyAlignment="1" applyProtection="1">
      <alignment horizontal="center"/>
    </xf>
    <xf numFmtId="172" fontId="34" fillId="0" borderId="14" xfId="26" applyNumberFormat="1" applyFont="1" applyFill="1" applyBorder="1" applyAlignment="1" applyProtection="1">
      <alignment horizontal="center"/>
    </xf>
    <xf numFmtId="173" fontId="36" fillId="0" borderId="21" xfId="26" applyFont="1" applyBorder="1" applyAlignment="1" applyProtection="1">
      <alignment horizontal="left"/>
    </xf>
    <xf numFmtId="173" fontId="34" fillId="0" borderId="3" xfId="26" applyFont="1" applyBorder="1" applyAlignment="1">
      <alignment horizontal="center"/>
    </xf>
    <xf numFmtId="172" fontId="34" fillId="0" borderId="19" xfId="26" applyNumberFormat="1" applyFont="1" applyBorder="1" applyAlignment="1" applyProtection="1">
      <alignment horizontal="center"/>
    </xf>
    <xf numFmtId="172" fontId="34" fillId="0" borderId="17" xfId="26" applyNumberFormat="1" applyFont="1" applyBorder="1" applyAlignment="1" applyProtection="1">
      <alignment horizontal="center"/>
    </xf>
    <xf numFmtId="172" fontId="8" fillId="0" borderId="0" xfId="26" applyNumberFormat="1" applyProtection="1"/>
    <xf numFmtId="173" fontId="8" fillId="0" borderId="0" xfId="26" applyNumberFormat="1" applyProtection="1"/>
    <xf numFmtId="173" fontId="38" fillId="0" borderId="21" xfId="26" applyFont="1" applyFill="1" applyBorder="1" applyAlignment="1" applyProtection="1">
      <alignment horizontal="left"/>
    </xf>
    <xf numFmtId="173" fontId="39" fillId="0" borderId="3" xfId="26" applyFont="1" applyFill="1" applyBorder="1" applyAlignment="1">
      <alignment horizontal="center"/>
    </xf>
    <xf numFmtId="172" fontId="39" fillId="0" borderId="3" xfId="26" applyNumberFormat="1" applyFont="1" applyFill="1" applyBorder="1" applyAlignment="1" applyProtection="1">
      <alignment horizontal="center"/>
    </xf>
    <xf numFmtId="173" fontId="39" fillId="0" borderId="3" xfId="26" applyNumberFormat="1" applyFont="1" applyFill="1" applyBorder="1" applyAlignment="1" applyProtection="1">
      <alignment horizontal="center"/>
    </xf>
    <xf numFmtId="172" fontId="39" fillId="0" borderId="19" xfId="26" applyNumberFormat="1" applyFont="1" applyFill="1" applyBorder="1" applyAlignment="1" applyProtection="1">
      <alignment horizontal="center"/>
    </xf>
    <xf numFmtId="172" fontId="39" fillId="0" borderId="20" xfId="26" applyNumberFormat="1" applyFont="1" applyFill="1" applyBorder="1" applyAlignment="1" applyProtection="1">
      <alignment horizontal="center"/>
    </xf>
    <xf numFmtId="173" fontId="39" fillId="0" borderId="10" xfId="26" applyFont="1" applyFill="1" applyBorder="1" applyAlignment="1">
      <alignment horizontal="center"/>
    </xf>
    <xf numFmtId="173" fontId="39" fillId="0" borderId="3" xfId="26" applyFont="1" applyFill="1" applyBorder="1" applyAlignment="1" applyProtection="1">
      <alignment horizontal="center"/>
    </xf>
    <xf numFmtId="173" fontId="34" fillId="0" borderId="19" xfId="26" applyFont="1" applyBorder="1" applyAlignment="1" applyProtection="1">
      <alignment horizontal="center"/>
    </xf>
    <xf numFmtId="172" fontId="34" fillId="0" borderId="20" xfId="26" applyNumberFormat="1" applyFont="1" applyBorder="1" applyAlignment="1" applyProtection="1">
      <alignment horizontal="center"/>
    </xf>
    <xf numFmtId="173" fontId="34" fillId="0" borderId="10" xfId="26" applyFont="1" applyBorder="1" applyAlignment="1" applyProtection="1">
      <alignment horizontal="center"/>
    </xf>
    <xf numFmtId="173" fontId="39" fillId="0" borderId="19" xfId="26" applyFont="1" applyFill="1" applyBorder="1" applyAlignment="1">
      <alignment horizontal="center"/>
    </xf>
    <xf numFmtId="173" fontId="39" fillId="0" borderId="20" xfId="26" applyFont="1" applyFill="1" applyBorder="1" applyAlignment="1">
      <alignment horizontal="center"/>
    </xf>
    <xf numFmtId="173" fontId="34" fillId="0" borderId="19" xfId="26" applyNumberFormat="1" applyFont="1" applyBorder="1" applyAlignment="1" applyProtection="1">
      <alignment horizontal="center"/>
    </xf>
    <xf numFmtId="173" fontId="39" fillId="0" borderId="19" xfId="26" applyNumberFormat="1" applyFont="1" applyFill="1" applyBorder="1" applyAlignment="1" applyProtection="1">
      <alignment horizontal="center"/>
    </xf>
    <xf numFmtId="172" fontId="34" fillId="0" borderId="3" xfId="26" applyNumberFormat="1" applyFont="1" applyFill="1" applyBorder="1" applyAlignment="1" applyProtection="1">
      <alignment horizontal="center"/>
    </xf>
    <xf numFmtId="172" fontId="34" fillId="0" borderId="20" xfId="26" applyNumberFormat="1" applyFont="1" applyFill="1" applyBorder="1" applyAlignment="1" applyProtection="1">
      <alignment horizontal="center"/>
    </xf>
    <xf numFmtId="173" fontId="34" fillId="0" borderId="19" xfId="26" applyFont="1" applyBorder="1" applyAlignment="1">
      <alignment horizontal="center"/>
    </xf>
    <xf numFmtId="173" fontId="34" fillId="0" borderId="10" xfId="26" applyFont="1" applyBorder="1" applyAlignment="1">
      <alignment horizontal="center"/>
    </xf>
    <xf numFmtId="172" fontId="39" fillId="3" borderId="20" xfId="26" applyNumberFormat="1" applyFont="1" applyFill="1" applyBorder="1" applyAlignment="1" applyProtection="1">
      <alignment horizontal="center"/>
    </xf>
    <xf numFmtId="173" fontId="34" fillId="0" borderId="3" xfId="26" applyNumberFormat="1" applyFont="1" applyBorder="1" applyAlignment="1" applyProtection="1">
      <alignment horizontal="center"/>
    </xf>
    <xf numFmtId="173" fontId="34" fillId="0" borderId="43" xfId="26" applyNumberFormat="1" applyFont="1" applyBorder="1" applyAlignment="1" applyProtection="1">
      <alignment horizontal="center"/>
    </xf>
    <xf numFmtId="173" fontId="39" fillId="0" borderId="24" xfId="26" applyFont="1" applyFill="1" applyBorder="1" applyAlignment="1">
      <alignment horizontal="center"/>
    </xf>
    <xf numFmtId="173" fontId="39" fillId="0" borderId="42" xfId="26" applyFont="1" applyFill="1" applyBorder="1" applyAlignment="1">
      <alignment horizontal="center"/>
    </xf>
    <xf numFmtId="173" fontId="39" fillId="0" borderId="36" xfId="26" applyFont="1" applyFill="1" applyBorder="1" applyAlignment="1">
      <alignment horizontal="center"/>
    </xf>
    <xf numFmtId="172" fontId="39" fillId="0" borderId="42" xfId="26" applyNumberFormat="1" applyFont="1" applyFill="1" applyBorder="1" applyAlignment="1" applyProtection="1">
      <alignment horizontal="center"/>
    </xf>
    <xf numFmtId="173" fontId="39" fillId="0" borderId="36" xfId="26" applyNumberFormat="1" applyFont="1" applyFill="1" applyBorder="1" applyAlignment="1" applyProtection="1">
      <alignment horizontal="center"/>
    </xf>
    <xf numFmtId="173" fontId="39" fillId="0" borderId="8" xfId="26" applyFont="1" applyFill="1" applyBorder="1" applyAlignment="1">
      <alignment horizontal="center"/>
    </xf>
    <xf numFmtId="173" fontId="39" fillId="0" borderId="24" xfId="26" applyNumberFormat="1" applyFont="1" applyFill="1" applyBorder="1" applyAlignment="1" applyProtection="1">
      <alignment horizontal="center"/>
    </xf>
    <xf numFmtId="173" fontId="39" fillId="0" borderId="63" xfId="26" applyNumberFormat="1" applyFont="1" applyFill="1" applyBorder="1" applyAlignment="1" applyProtection="1">
      <alignment horizontal="center"/>
    </xf>
    <xf numFmtId="173" fontId="38" fillId="0" borderId="21" xfId="26" applyFont="1" applyFill="1" applyBorder="1"/>
    <xf numFmtId="173" fontId="39" fillId="0" borderId="14" xfId="26" applyFont="1" applyFill="1" applyBorder="1" applyAlignment="1">
      <alignment horizontal="center"/>
    </xf>
    <xf numFmtId="173" fontId="39" fillId="0" borderId="17" xfId="26" applyFont="1" applyFill="1" applyBorder="1" applyAlignment="1">
      <alignment horizontal="center"/>
    </xf>
    <xf numFmtId="172" fontId="39" fillId="0" borderId="17" xfId="26" applyNumberFormat="1" applyFont="1" applyFill="1" applyBorder="1" applyAlignment="1" applyProtection="1">
      <alignment horizontal="center"/>
    </xf>
    <xf numFmtId="173" fontId="39" fillId="0" borderId="26" xfId="26" applyNumberFormat="1" applyFont="1" applyFill="1" applyBorder="1" applyAlignment="1" applyProtection="1">
      <alignment horizontal="center"/>
    </xf>
    <xf numFmtId="173" fontId="9" fillId="0" borderId="0" xfId="26" applyFont="1" applyAlignment="1" applyProtection="1">
      <alignment horizontal="left"/>
    </xf>
    <xf numFmtId="173" fontId="45" fillId="0" borderId="0" xfId="26" applyFont="1"/>
    <xf numFmtId="173" fontId="9" fillId="0" borderId="0" xfId="26" applyNumberFormat="1" applyFont="1" applyAlignment="1" applyProtection="1">
      <alignment horizontal="left"/>
    </xf>
    <xf numFmtId="173" fontId="15" fillId="0" borderId="0" xfId="26" applyFont="1"/>
    <xf numFmtId="173" fontId="1" fillId="0" borderId="0" xfId="26" applyFont="1"/>
    <xf numFmtId="172" fontId="1" fillId="0" borderId="0" xfId="26" applyNumberFormat="1" applyFont="1" applyProtection="1"/>
    <xf numFmtId="173" fontId="8" fillId="0" borderId="0" xfId="26" applyProtection="1"/>
    <xf numFmtId="173" fontId="8" fillId="0" borderId="0" xfId="28"/>
    <xf numFmtId="173" fontId="9" fillId="0" borderId="0" xfId="28" applyFont="1"/>
    <xf numFmtId="173" fontId="15" fillId="0" borderId="0" xfId="28" applyFont="1"/>
    <xf numFmtId="173" fontId="9" fillId="0" borderId="0" xfId="28" applyFont="1" applyAlignment="1" applyProtection="1">
      <alignment horizontal="left"/>
    </xf>
    <xf numFmtId="173" fontId="89" fillId="0" borderId="51" xfId="28" applyFont="1" applyFill="1" applyBorder="1"/>
    <xf numFmtId="173" fontId="32" fillId="0" borderId="15" xfId="28" applyFont="1" applyFill="1" applyBorder="1" applyAlignment="1" applyProtection="1">
      <alignment horizontal="center"/>
    </xf>
    <xf numFmtId="173" fontId="32" fillId="0" borderId="9" xfId="28" applyFont="1" applyFill="1" applyBorder="1" applyAlignment="1" applyProtection="1">
      <alignment horizontal="left"/>
    </xf>
    <xf numFmtId="173" fontId="32" fillId="0" borderId="15" xfId="28" applyFont="1" applyFill="1" applyBorder="1"/>
    <xf numFmtId="173" fontId="32" fillId="0" borderId="25" xfId="28" applyFont="1" applyFill="1" applyBorder="1" applyAlignment="1" applyProtection="1">
      <alignment horizontal="left"/>
    </xf>
    <xf numFmtId="173" fontId="32" fillId="0" borderId="25" xfId="28" applyFont="1" applyFill="1" applyBorder="1"/>
    <xf numFmtId="173" fontId="32" fillId="0" borderId="48" xfId="28" applyFont="1" applyFill="1" applyBorder="1" applyAlignment="1" applyProtection="1">
      <alignment horizontal="left"/>
    </xf>
    <xf numFmtId="173" fontId="32" fillId="0" borderId="8" xfId="28" applyFont="1" applyFill="1" applyBorder="1"/>
    <xf numFmtId="173" fontId="33" fillId="0" borderId="5" xfId="28" applyFont="1" applyFill="1" applyBorder="1" applyAlignment="1" applyProtection="1">
      <alignment horizontal="left"/>
    </xf>
    <xf numFmtId="173" fontId="32" fillId="0" borderId="1" xfId="28" applyFont="1" applyFill="1" applyBorder="1" applyAlignment="1" applyProtection="1">
      <alignment horizontal="center"/>
    </xf>
    <xf numFmtId="173" fontId="32" fillId="0" borderId="49" xfId="28" applyFont="1" applyFill="1" applyBorder="1" applyAlignment="1" applyProtection="1">
      <alignment horizontal="center"/>
    </xf>
    <xf numFmtId="173" fontId="8" fillId="0" borderId="0" xfId="28" applyAlignment="1" applyProtection="1">
      <alignment horizontal="left"/>
    </xf>
    <xf numFmtId="173" fontId="89" fillId="0" borderId="21" xfId="28" applyFont="1" applyFill="1" applyBorder="1"/>
    <xf numFmtId="173" fontId="32" fillId="0" borderId="3" xfId="28" applyFont="1" applyFill="1" applyBorder="1"/>
    <xf numFmtId="173" fontId="32" fillId="0" borderId="3" xfId="28" applyFont="1" applyFill="1" applyBorder="1" applyAlignment="1" applyProtection="1">
      <alignment horizontal="center"/>
    </xf>
    <xf numFmtId="173" fontId="32" fillId="0" borderId="10" xfId="28" applyFont="1" applyFill="1" applyBorder="1"/>
    <xf numFmtId="173" fontId="8" fillId="0" borderId="51" xfId="28" applyBorder="1"/>
    <xf numFmtId="173" fontId="1" fillId="0" borderId="15" xfId="28" applyFont="1" applyBorder="1"/>
    <xf numFmtId="173" fontId="1" fillId="0" borderId="49" xfId="28" applyFont="1" applyBorder="1"/>
    <xf numFmtId="173" fontId="32" fillId="0" borderId="21" xfId="28" applyFont="1" applyBorder="1" applyAlignment="1" applyProtection="1">
      <alignment horizontal="left"/>
    </xf>
    <xf numFmtId="173" fontId="32" fillId="0" borderId="3" xfId="28" applyFont="1" applyBorder="1" applyAlignment="1" applyProtection="1">
      <alignment horizontal="center"/>
    </xf>
    <xf numFmtId="172" fontId="32" fillId="0" borderId="3" xfId="28" applyNumberFormat="1" applyFont="1" applyBorder="1" applyAlignment="1" applyProtection="1">
      <alignment horizontal="center"/>
    </xf>
    <xf numFmtId="173" fontId="36" fillId="0" borderId="21" xfId="28" applyFont="1" applyBorder="1" applyAlignment="1" applyProtection="1">
      <alignment horizontal="left"/>
    </xf>
    <xf numFmtId="173" fontId="36" fillId="0" borderId="3" xfId="28" applyFont="1" applyBorder="1" applyAlignment="1" applyProtection="1">
      <alignment horizontal="center"/>
    </xf>
    <xf numFmtId="172" fontId="36" fillId="0" borderId="3" xfId="28" applyNumberFormat="1" applyFont="1" applyBorder="1" applyAlignment="1" applyProtection="1">
      <alignment horizontal="center"/>
    </xf>
    <xf numFmtId="173" fontId="38" fillId="0" borderId="21" xfId="28" applyFont="1" applyFill="1" applyBorder="1" applyAlignment="1" applyProtection="1">
      <alignment horizontal="left"/>
    </xf>
    <xf numFmtId="173" fontId="38" fillId="0" borderId="3" xfId="28" applyFont="1" applyFill="1" applyBorder="1" applyAlignment="1">
      <alignment horizontal="center"/>
    </xf>
    <xf numFmtId="172" fontId="38" fillId="0" borderId="3" xfId="28" applyNumberFormat="1" applyFont="1" applyFill="1" applyBorder="1" applyAlignment="1" applyProtection="1">
      <alignment horizontal="center"/>
    </xf>
    <xf numFmtId="173" fontId="38" fillId="0" borderId="3" xfId="28" applyNumberFormat="1" applyFont="1" applyFill="1" applyBorder="1" applyAlignment="1" applyProtection="1">
      <alignment horizontal="center"/>
    </xf>
    <xf numFmtId="173" fontId="38" fillId="0" borderId="10" xfId="28" applyFont="1" applyFill="1" applyBorder="1" applyAlignment="1">
      <alignment horizontal="center"/>
    </xf>
    <xf numFmtId="172" fontId="8" fillId="0" borderId="0" xfId="28" applyNumberFormat="1" applyProtection="1"/>
    <xf numFmtId="173" fontId="8" fillId="0" borderId="0" xfId="28" applyNumberFormat="1" applyProtection="1"/>
    <xf numFmtId="173" fontId="36" fillId="0" borderId="3" xfId="28" applyNumberFormat="1" applyFont="1" applyBorder="1" applyAlignment="1" applyProtection="1">
      <alignment horizontal="center"/>
    </xf>
    <xf numFmtId="173" fontId="36" fillId="0" borderId="10" xfId="28" applyFont="1" applyBorder="1" applyAlignment="1" applyProtection="1">
      <alignment horizontal="center"/>
    </xf>
    <xf numFmtId="173" fontId="38" fillId="0" borderId="3" xfId="28" applyNumberFormat="1" applyFont="1" applyFill="1" applyBorder="1" applyAlignment="1">
      <alignment horizontal="center"/>
    </xf>
    <xf numFmtId="173" fontId="36" fillId="0" borderId="3" xfId="28" applyFont="1" applyBorder="1" applyAlignment="1">
      <alignment horizontal="center"/>
    </xf>
    <xf numFmtId="173" fontId="36" fillId="0" borderId="3" xfId="28" applyNumberFormat="1" applyFont="1" applyBorder="1" applyAlignment="1">
      <alignment horizontal="center"/>
    </xf>
    <xf numFmtId="173" fontId="36" fillId="0" borderId="10" xfId="28" applyFont="1" applyBorder="1" applyAlignment="1">
      <alignment horizontal="center"/>
    </xf>
    <xf numFmtId="173" fontId="79" fillId="0" borderId="0" xfId="28" applyFont="1"/>
    <xf numFmtId="172" fontId="79" fillId="0" borderId="0" xfId="28" applyNumberFormat="1" applyFont="1" applyProtection="1"/>
    <xf numFmtId="173" fontId="38" fillId="0" borderId="0" xfId="28" applyFont="1"/>
    <xf numFmtId="173" fontId="46" fillId="0" borderId="0" xfId="28" applyFont="1" applyAlignment="1" applyProtection="1">
      <alignment horizontal="left"/>
    </xf>
    <xf numFmtId="173" fontId="32" fillId="0" borderId="0" xfId="28" applyFont="1" applyAlignment="1" applyProtection="1">
      <alignment horizontal="left"/>
    </xf>
    <xf numFmtId="173" fontId="1" fillId="0" borderId="0" xfId="28" applyFont="1"/>
    <xf numFmtId="172" fontId="1" fillId="0" borderId="0" xfId="28" applyNumberFormat="1" applyFont="1" applyProtection="1"/>
    <xf numFmtId="173" fontId="1" fillId="0" borderId="0" xfId="28" applyNumberFormat="1" applyFont="1" applyProtection="1"/>
    <xf numFmtId="173" fontId="8" fillId="0" borderId="0" xfId="28" applyProtection="1"/>
    <xf numFmtId="173" fontId="8" fillId="0" borderId="0" xfId="30"/>
    <xf numFmtId="173" fontId="9" fillId="0" borderId="0" xfId="30" applyFont="1"/>
    <xf numFmtId="173" fontId="15" fillId="0" borderId="0" xfId="30" applyFont="1"/>
    <xf numFmtId="173" fontId="1" fillId="0" borderId="0" xfId="30" applyFont="1"/>
    <xf numFmtId="173" fontId="93" fillId="0" borderId="0" xfId="30" applyFont="1" applyAlignment="1" applyProtection="1">
      <alignment horizontal="center"/>
    </xf>
    <xf numFmtId="173" fontId="8" fillId="0" borderId="0" xfId="30" applyAlignment="1" applyProtection="1">
      <alignment horizontal="left"/>
    </xf>
    <xf numFmtId="173" fontId="36" fillId="0" borderId="32" xfId="30" applyFont="1" applyFill="1" applyBorder="1"/>
    <xf numFmtId="173" fontId="38" fillId="0" borderId="32" xfId="30" applyFont="1" applyFill="1" applyBorder="1"/>
    <xf numFmtId="173" fontId="32" fillId="0" borderId="31" xfId="30" applyFont="1" applyFill="1" applyBorder="1" applyAlignment="1" applyProtection="1">
      <alignment horizontal="left"/>
    </xf>
    <xf numFmtId="173" fontId="32" fillId="0" borderId="31" xfId="30" applyFont="1" applyFill="1" applyBorder="1"/>
    <xf numFmtId="173" fontId="36" fillId="0" borderId="38" xfId="30" applyFont="1" applyFill="1" applyBorder="1"/>
    <xf numFmtId="173" fontId="38" fillId="0" borderId="38" xfId="30" applyFont="1" applyFill="1" applyBorder="1"/>
    <xf numFmtId="173" fontId="38" fillId="0" borderId="37" xfId="30" applyFont="1" applyFill="1" applyBorder="1"/>
    <xf numFmtId="173" fontId="33" fillId="0" borderId="13" xfId="30" applyFont="1" applyFill="1" applyBorder="1" applyAlignment="1" applyProtection="1">
      <alignment horizontal="left"/>
    </xf>
    <xf numFmtId="173" fontId="36" fillId="0" borderId="1" xfId="30" applyFont="1" applyFill="1" applyBorder="1" applyAlignment="1" applyProtection="1">
      <alignment horizontal="center"/>
    </xf>
    <xf numFmtId="173" fontId="36" fillId="0" borderId="1" xfId="30" applyFont="1" applyFill="1" applyBorder="1" applyAlignment="1" applyProtection="1">
      <alignment horizontal="left"/>
    </xf>
    <xf numFmtId="173" fontId="36" fillId="0" borderId="6" xfId="30" applyFont="1" applyFill="1" applyBorder="1" applyAlignment="1" applyProtection="1">
      <alignment horizontal="left"/>
    </xf>
    <xf numFmtId="173" fontId="38" fillId="0" borderId="54" xfId="30" applyFont="1" applyFill="1" applyBorder="1"/>
    <xf numFmtId="173" fontId="36" fillId="0" borderId="29" xfId="30" applyFont="1" applyFill="1" applyBorder="1" applyAlignment="1" applyProtection="1">
      <alignment horizontal="center"/>
    </xf>
    <xf numFmtId="173" fontId="36" fillId="0" borderId="29" xfId="30" applyFont="1" applyFill="1" applyBorder="1" applyAlignment="1" applyProtection="1">
      <alignment horizontal="left"/>
    </xf>
    <xf numFmtId="173" fontId="36" fillId="0" borderId="29" xfId="30" applyFont="1" applyFill="1" applyBorder="1"/>
    <xf numFmtId="173" fontId="36" fillId="0" borderId="27" xfId="30" applyFont="1" applyFill="1" applyBorder="1" applyAlignment="1" applyProtection="1">
      <alignment horizontal="left"/>
    </xf>
    <xf numFmtId="173" fontId="38" fillId="0" borderId="29" xfId="30" applyFont="1" applyFill="1" applyBorder="1"/>
    <xf numFmtId="173" fontId="36" fillId="0" borderId="21" xfId="30" applyFont="1" applyBorder="1" applyAlignment="1" applyProtection="1">
      <alignment horizontal="left"/>
    </xf>
    <xf numFmtId="173" fontId="36" fillId="0" borderId="3" xfId="30" applyFont="1" applyBorder="1" applyAlignment="1" applyProtection="1">
      <alignment horizontal="center"/>
    </xf>
    <xf numFmtId="172" fontId="36" fillId="0" borderId="3" xfId="30" applyNumberFormat="1" applyFont="1" applyBorder="1" applyAlignment="1" applyProtection="1">
      <alignment horizontal="center"/>
    </xf>
    <xf numFmtId="172" fontId="8" fillId="0" borderId="0" xfId="30" applyNumberFormat="1" applyProtection="1"/>
    <xf numFmtId="173" fontId="36" fillId="0" borderId="3" xfId="30" applyFont="1" applyBorder="1" applyAlignment="1">
      <alignment horizontal="center"/>
    </xf>
    <xf numFmtId="172" fontId="38" fillId="0" borderId="3" xfId="30" applyNumberFormat="1" applyFont="1" applyFill="1" applyBorder="1" applyAlignment="1" applyProtection="1">
      <alignment horizontal="center"/>
    </xf>
    <xf numFmtId="173" fontId="36" fillId="0" borderId="10" xfId="30" applyNumberFormat="1" applyFont="1" applyBorder="1" applyAlignment="1" applyProtection="1">
      <alignment horizontal="center"/>
    </xf>
    <xf numFmtId="173" fontId="36" fillId="0" borderId="3" xfId="30" applyNumberFormat="1" applyFont="1" applyBorder="1" applyAlignment="1" applyProtection="1">
      <alignment horizontal="center"/>
    </xf>
    <xf numFmtId="174" fontId="8" fillId="0" borderId="0" xfId="30" applyNumberFormat="1" applyProtection="1"/>
    <xf numFmtId="173" fontId="8" fillId="0" borderId="0" xfId="30" applyNumberFormat="1" applyProtection="1"/>
    <xf numFmtId="173" fontId="38" fillId="0" borderId="21" xfId="30" applyFont="1" applyFill="1" applyBorder="1" applyAlignment="1" applyProtection="1">
      <alignment horizontal="left"/>
    </xf>
    <xf numFmtId="173" fontId="38" fillId="0" borderId="3" xfId="30" applyFont="1" applyFill="1" applyBorder="1" applyAlignment="1">
      <alignment horizontal="center"/>
    </xf>
    <xf numFmtId="173" fontId="38" fillId="0" borderId="10" xfId="30" applyFont="1" applyFill="1" applyBorder="1" applyAlignment="1">
      <alignment horizontal="center"/>
    </xf>
    <xf numFmtId="173" fontId="36" fillId="0" borderId="21" xfId="30" applyFont="1" applyFill="1" applyBorder="1" applyAlignment="1" applyProtection="1">
      <alignment horizontal="left"/>
    </xf>
    <xf numFmtId="173" fontId="36" fillId="0" borderId="3" xfId="30" applyFont="1" applyFill="1" applyBorder="1" applyAlignment="1" applyProtection="1">
      <alignment horizontal="center"/>
    </xf>
    <xf numFmtId="172" fontId="36" fillId="0" borderId="3" xfId="30" applyNumberFormat="1" applyFont="1" applyFill="1" applyBorder="1" applyAlignment="1" applyProtection="1">
      <alignment horizontal="center"/>
    </xf>
    <xf numFmtId="173" fontId="36" fillId="0" borderId="10" xfId="30" applyFont="1" applyFill="1" applyBorder="1" applyAlignment="1" applyProtection="1">
      <alignment horizontal="center"/>
    </xf>
    <xf numFmtId="173" fontId="38" fillId="0" borderId="3" xfId="30" applyNumberFormat="1" applyFont="1" applyFill="1" applyBorder="1" applyAlignment="1" applyProtection="1">
      <alignment horizontal="center"/>
    </xf>
    <xf numFmtId="173" fontId="38" fillId="0" borderId="10" xfId="30" applyNumberFormat="1" applyFont="1" applyFill="1" applyBorder="1" applyAlignment="1" applyProtection="1">
      <alignment horizontal="center"/>
    </xf>
    <xf numFmtId="172" fontId="9" fillId="0" borderId="0" xfId="30" applyNumberFormat="1" applyFont="1" applyProtection="1"/>
    <xf numFmtId="172" fontId="1" fillId="0" borderId="0" xfId="30" applyNumberFormat="1" applyFont="1" applyProtection="1"/>
    <xf numFmtId="173" fontId="36" fillId="0" borderId="3" xfId="30" applyFont="1" applyFill="1" applyBorder="1" applyAlignment="1">
      <alignment horizontal="center"/>
    </xf>
    <xf numFmtId="173" fontId="36" fillId="0" borderId="10" xfId="30" applyFont="1" applyFill="1" applyBorder="1" applyAlignment="1">
      <alignment horizontal="center"/>
    </xf>
    <xf numFmtId="173" fontId="85" fillId="0" borderId="0" xfId="30" applyFont="1" applyAlignment="1" applyProtection="1">
      <alignment horizontal="left"/>
    </xf>
    <xf numFmtId="173" fontId="46" fillId="0" borderId="0" xfId="30" applyNumberFormat="1" applyFont="1" applyAlignment="1" applyProtection="1">
      <alignment horizontal="left"/>
    </xf>
    <xf numFmtId="173" fontId="9" fillId="0" borderId="0" xfId="30" applyNumberFormat="1" applyFont="1" applyAlignment="1" applyProtection="1">
      <alignment horizontal="left"/>
    </xf>
    <xf numFmtId="173" fontId="1" fillId="0" borderId="0" xfId="30" applyNumberFormat="1" applyFont="1" applyProtection="1"/>
    <xf numFmtId="173" fontId="1" fillId="0" borderId="0" xfId="30" applyFont="1" applyProtection="1"/>
    <xf numFmtId="173" fontId="6" fillId="0" borderId="0" xfId="32"/>
    <xf numFmtId="173" fontId="7" fillId="0" borderId="0" xfId="32" applyFont="1" applyAlignment="1" applyProtection="1">
      <alignment horizontal="center"/>
    </xf>
    <xf numFmtId="173" fontId="92" fillId="0" borderId="0" xfId="32" applyFont="1" applyAlignment="1" applyProtection="1">
      <alignment horizontal="center"/>
    </xf>
    <xf numFmtId="173" fontId="6" fillId="0" borderId="0" xfId="32" applyAlignment="1" applyProtection="1">
      <alignment horizontal="left"/>
    </xf>
    <xf numFmtId="173" fontId="32" fillId="0" borderId="16" xfId="32" applyFont="1" applyFill="1" applyBorder="1"/>
    <xf numFmtId="173" fontId="32" fillId="0" borderId="52" xfId="32" applyFont="1" applyFill="1" applyBorder="1"/>
    <xf numFmtId="173" fontId="32" fillId="0" borderId="9" xfId="32" applyFont="1" applyFill="1" applyBorder="1"/>
    <xf numFmtId="173" fontId="32" fillId="0" borderId="15" xfId="32" applyFont="1" applyFill="1" applyBorder="1"/>
    <xf numFmtId="173" fontId="32" fillId="0" borderId="13" xfId="32" applyFont="1" applyFill="1" applyBorder="1" applyAlignment="1" applyProtection="1">
      <alignment horizontal="left"/>
    </xf>
    <xf numFmtId="173" fontId="32" fillId="0" borderId="0" xfId="32" applyFont="1" applyFill="1" applyAlignment="1" applyProtection="1">
      <alignment horizontal="center"/>
    </xf>
    <xf numFmtId="173" fontId="32" fillId="0" borderId="7" xfId="32" applyFont="1" applyFill="1" applyBorder="1" applyAlignment="1" applyProtection="1">
      <alignment horizontal="center"/>
    </xf>
    <xf numFmtId="173" fontId="32" fillId="0" borderId="17" xfId="32" applyFont="1" applyFill="1" applyBorder="1"/>
    <xf numFmtId="173" fontId="32" fillId="0" borderId="20" xfId="32" applyFont="1" applyFill="1" applyBorder="1" applyAlignment="1" applyProtection="1">
      <alignment horizontal="center"/>
    </xf>
    <xf numFmtId="173" fontId="32" fillId="0" borderId="19" xfId="32" applyFont="1" applyFill="1" applyBorder="1" applyAlignment="1" applyProtection="1">
      <alignment horizontal="center"/>
    </xf>
    <xf numFmtId="173" fontId="32" fillId="0" borderId="17" xfId="32" applyFont="1" applyBorder="1" applyAlignment="1" applyProtection="1">
      <alignment horizontal="left"/>
    </xf>
    <xf numFmtId="173" fontId="32" fillId="0" borderId="20" xfId="32" applyFont="1" applyBorder="1" applyAlignment="1" applyProtection="1">
      <alignment horizontal="center"/>
    </xf>
    <xf numFmtId="173" fontId="32" fillId="0" borderId="47" xfId="32" applyFont="1" applyBorder="1" applyAlignment="1" applyProtection="1">
      <alignment horizontal="center"/>
    </xf>
    <xf numFmtId="173" fontId="32" fillId="0" borderId="19" xfId="32" applyFont="1" applyBorder="1" applyAlignment="1" applyProtection="1">
      <alignment horizontal="center"/>
    </xf>
    <xf numFmtId="173" fontId="34" fillId="0" borderId="17" xfId="32" applyFont="1" applyBorder="1" applyAlignment="1" applyProtection="1">
      <alignment horizontal="left"/>
    </xf>
    <xf numFmtId="173" fontId="34" fillId="0" borderId="20" xfId="32" applyFont="1" applyBorder="1" applyAlignment="1" applyProtection="1">
      <alignment horizontal="center"/>
    </xf>
    <xf numFmtId="173" fontId="34" fillId="0" borderId="47" xfId="32" applyFont="1" applyBorder="1" applyAlignment="1" applyProtection="1">
      <alignment horizontal="center"/>
    </xf>
    <xf numFmtId="173" fontId="34" fillId="0" borderId="19" xfId="32" applyFont="1" applyBorder="1" applyAlignment="1">
      <alignment horizontal="center"/>
    </xf>
    <xf numFmtId="173" fontId="34" fillId="0" borderId="19" xfId="32" applyFont="1" applyBorder="1" applyAlignment="1" applyProtection="1">
      <alignment horizontal="center"/>
    </xf>
    <xf numFmtId="173" fontId="34" fillId="0" borderId="47" xfId="32" applyFont="1" applyBorder="1" applyAlignment="1">
      <alignment horizontal="center"/>
    </xf>
    <xf numFmtId="173" fontId="55" fillId="0" borderId="47" xfId="32" applyFont="1" applyBorder="1" applyAlignment="1">
      <alignment horizontal="center"/>
    </xf>
    <xf numFmtId="173" fontId="55" fillId="0" borderId="19" xfId="32" applyFont="1" applyBorder="1" applyAlignment="1">
      <alignment horizontal="center"/>
    </xf>
    <xf numFmtId="173" fontId="67" fillId="0" borderId="19" xfId="32" applyFont="1" applyBorder="1" applyAlignment="1" applyProtection="1">
      <alignment horizontal="center"/>
    </xf>
    <xf numFmtId="173" fontId="8" fillId="0" borderId="0" xfId="32" applyFont="1"/>
    <xf numFmtId="173" fontId="34" fillId="0" borderId="42" xfId="32" applyFont="1" applyBorder="1" applyAlignment="1" applyProtection="1">
      <alignment horizontal="center"/>
    </xf>
    <xf numFmtId="173" fontId="10" fillId="0" borderId="0" xfId="32" applyFont="1"/>
    <xf numFmtId="173" fontId="6" fillId="0" borderId="0" xfId="32" applyNumberFormat="1" applyProtection="1"/>
    <xf numFmtId="173" fontId="55" fillId="0" borderId="17" xfId="32" applyFont="1" applyBorder="1"/>
    <xf numFmtId="173" fontId="55" fillId="0" borderId="20" xfId="32" applyFont="1" applyBorder="1" applyAlignment="1">
      <alignment horizontal="center"/>
    </xf>
    <xf numFmtId="173" fontId="55" fillId="0" borderId="0" xfId="32" applyFont="1" applyAlignment="1" applyProtection="1">
      <alignment horizontal="left"/>
    </xf>
    <xf numFmtId="173" fontId="11" fillId="0" borderId="0" xfId="32" applyFont="1"/>
    <xf numFmtId="173" fontId="56" fillId="0" borderId="0" xfId="32" applyFont="1"/>
    <xf numFmtId="173" fontId="8" fillId="0" borderId="0" xfId="33"/>
    <xf numFmtId="173" fontId="9" fillId="0" borderId="0" xfId="33" applyFont="1"/>
    <xf numFmtId="173" fontId="93" fillId="0" borderId="0" xfId="33" applyFont="1" applyAlignment="1" applyProtection="1">
      <alignment horizontal="center"/>
    </xf>
    <xf numFmtId="173" fontId="32" fillId="0" borderId="51" xfId="33" applyFont="1" applyFill="1" applyBorder="1"/>
    <xf numFmtId="173" fontId="32" fillId="0" borderId="18" xfId="33" applyFont="1" applyFill="1" applyBorder="1"/>
    <xf numFmtId="173" fontId="32" fillId="0" borderId="9" xfId="33" applyFont="1" applyFill="1" applyBorder="1"/>
    <xf numFmtId="173" fontId="32" fillId="0" borderId="52" xfId="33" applyFont="1" applyFill="1" applyBorder="1"/>
    <xf numFmtId="173" fontId="1" fillId="0" borderId="0" xfId="33" applyFont="1"/>
    <xf numFmtId="173" fontId="32" fillId="0" borderId="5" xfId="33" applyFont="1" applyFill="1" applyBorder="1" applyAlignment="1" applyProtection="1">
      <alignment horizontal="left"/>
    </xf>
    <xf numFmtId="173" fontId="32" fillId="0" borderId="26" xfId="33" applyFont="1" applyFill="1" applyBorder="1"/>
    <xf numFmtId="173" fontId="32" fillId="0" borderId="12" xfId="33" applyFont="1" applyFill="1" applyBorder="1" applyAlignment="1" applyProtection="1">
      <alignment horizontal="center"/>
    </xf>
    <xf numFmtId="173" fontId="32" fillId="0" borderId="1" xfId="33" applyFont="1" applyFill="1" applyBorder="1" applyAlignment="1" applyProtection="1">
      <alignment horizontal="center"/>
    </xf>
    <xf numFmtId="173" fontId="32" fillId="0" borderId="1" xfId="33" applyFont="1" applyFill="1" applyBorder="1" applyAlignment="1" applyProtection="1">
      <alignment horizontal="left"/>
    </xf>
    <xf numFmtId="173" fontId="32" fillId="0" borderId="21" xfId="33" applyFont="1" applyFill="1" applyBorder="1"/>
    <xf numFmtId="173" fontId="32" fillId="0" borderId="14" xfId="33" applyFont="1" applyFill="1" applyBorder="1"/>
    <xf numFmtId="173" fontId="32" fillId="0" borderId="21" xfId="33" applyFont="1" applyFill="1" applyBorder="1" applyAlignment="1">
      <alignment horizontal="center"/>
    </xf>
    <xf numFmtId="173" fontId="32" fillId="0" borderId="3" xfId="33" applyFont="1" applyFill="1" applyBorder="1" applyAlignment="1" applyProtection="1">
      <alignment horizontal="left"/>
    </xf>
    <xf numFmtId="173" fontId="32" fillId="0" borderId="3" xfId="33" applyFont="1" applyFill="1" applyBorder="1" applyAlignment="1" applyProtection="1">
      <alignment horizontal="center"/>
    </xf>
    <xf numFmtId="173" fontId="32" fillId="0" borderId="3" xfId="33" applyFont="1" applyFill="1" applyBorder="1"/>
    <xf numFmtId="173" fontId="32" fillId="0" borderId="3" xfId="33" applyFont="1" applyFill="1" applyBorder="1" applyAlignment="1">
      <alignment horizontal="center"/>
    </xf>
    <xf numFmtId="173" fontId="32" fillId="0" borderId="19" xfId="33" applyFont="1" applyFill="1" applyBorder="1" applyAlignment="1">
      <alignment horizontal="center"/>
    </xf>
    <xf numFmtId="173" fontId="32" fillId="0" borderId="31" xfId="33" applyFont="1" applyFill="1" applyBorder="1" applyAlignment="1" applyProtection="1">
      <alignment horizontal="left"/>
    </xf>
    <xf numFmtId="173" fontId="32" fillId="0" borderId="19" xfId="33" applyFont="1" applyFill="1" applyBorder="1" applyAlignment="1" applyProtection="1">
      <alignment horizontal="center"/>
    </xf>
    <xf numFmtId="173" fontId="36" fillId="0" borderId="21" xfId="33" applyFont="1" applyBorder="1" applyAlignment="1" applyProtection="1">
      <alignment horizontal="left"/>
    </xf>
    <xf numFmtId="173" fontId="36" fillId="0" borderId="14" xfId="33" applyFont="1" applyBorder="1" applyAlignment="1" applyProtection="1">
      <alignment horizontal="center"/>
    </xf>
    <xf numFmtId="173" fontId="36" fillId="0" borderId="36" xfId="33" applyFont="1" applyBorder="1" applyAlignment="1" applyProtection="1">
      <alignment horizontal="center"/>
    </xf>
    <xf numFmtId="173" fontId="36" fillId="0" borderId="42" xfId="33" applyFont="1" applyBorder="1" applyAlignment="1" applyProtection="1">
      <alignment horizontal="center"/>
    </xf>
    <xf numFmtId="172" fontId="36" fillId="0" borderId="3" xfId="33" applyNumberFormat="1" applyFont="1" applyBorder="1" applyAlignment="1" applyProtection="1">
      <alignment horizontal="center"/>
    </xf>
    <xf numFmtId="173" fontId="36" fillId="0" borderId="24" xfId="33" applyFont="1" applyBorder="1" applyAlignment="1" applyProtection="1">
      <alignment horizontal="center"/>
    </xf>
    <xf numFmtId="173" fontId="36" fillId="0" borderId="3" xfId="33" applyFont="1" applyBorder="1" applyAlignment="1" applyProtection="1">
      <alignment horizontal="center"/>
    </xf>
    <xf numFmtId="172" fontId="36" fillId="0" borderId="19" xfId="33" applyNumberFormat="1" applyFont="1" applyBorder="1" applyAlignment="1" applyProtection="1">
      <alignment horizontal="center"/>
    </xf>
    <xf numFmtId="173" fontId="3" fillId="0" borderId="0" xfId="33" applyFont="1"/>
    <xf numFmtId="173" fontId="36" fillId="0" borderId="19" xfId="33" applyFont="1" applyBorder="1" applyAlignment="1" applyProtection="1">
      <alignment horizontal="center"/>
    </xf>
    <xf numFmtId="173" fontId="36" fillId="0" borderId="14" xfId="33" applyFont="1" applyBorder="1" applyAlignment="1">
      <alignment horizontal="center"/>
    </xf>
    <xf numFmtId="173" fontId="36" fillId="0" borderId="3" xfId="33" applyFont="1" applyBorder="1" applyAlignment="1">
      <alignment horizontal="center"/>
    </xf>
    <xf numFmtId="173" fontId="36" fillId="0" borderId="19" xfId="33" applyFont="1" applyBorder="1" applyAlignment="1">
      <alignment horizontal="center"/>
    </xf>
    <xf numFmtId="173" fontId="38" fillId="0" borderId="21" xfId="33" applyFont="1" applyBorder="1" applyAlignment="1" applyProtection="1">
      <alignment horizontal="left"/>
    </xf>
    <xf numFmtId="173" fontId="38" fillId="0" borderId="14" xfId="33" applyFont="1" applyBorder="1" applyAlignment="1">
      <alignment horizontal="center"/>
    </xf>
    <xf numFmtId="173" fontId="38" fillId="0" borderId="3" xfId="33" applyFont="1" applyBorder="1" applyAlignment="1">
      <alignment horizontal="center"/>
    </xf>
    <xf numFmtId="173" fontId="36" fillId="0" borderId="8" xfId="33" applyFont="1" applyBorder="1" applyAlignment="1">
      <alignment horizontal="center"/>
    </xf>
    <xf numFmtId="173" fontId="36" fillId="0" borderId="36" xfId="33" applyFont="1" applyBorder="1" applyAlignment="1">
      <alignment horizontal="center"/>
    </xf>
    <xf numFmtId="173" fontId="36" fillId="0" borderId="24" xfId="33" applyFont="1" applyBorder="1" applyAlignment="1">
      <alignment horizontal="center"/>
    </xf>
    <xf numFmtId="173" fontId="36" fillId="0" borderId="42" xfId="33" applyFont="1" applyBorder="1" applyAlignment="1">
      <alignment horizontal="center"/>
    </xf>
    <xf numFmtId="173" fontId="38" fillId="0" borderId="14" xfId="33" applyFont="1" applyBorder="1" applyAlignment="1" applyProtection="1">
      <alignment horizontal="center"/>
    </xf>
    <xf numFmtId="173" fontId="38" fillId="0" borderId="3" xfId="33" applyFont="1" applyBorder="1" applyAlignment="1" applyProtection="1">
      <alignment horizontal="center"/>
    </xf>
    <xf numFmtId="172" fontId="38" fillId="0" borderId="3" xfId="33" applyNumberFormat="1" applyFont="1" applyBorder="1" applyAlignment="1" applyProtection="1">
      <alignment horizontal="center"/>
    </xf>
    <xf numFmtId="173" fontId="38" fillId="0" borderId="19" xfId="33" applyFont="1" applyBorder="1" applyAlignment="1">
      <alignment horizontal="center"/>
    </xf>
    <xf numFmtId="172" fontId="38" fillId="0" borderId="19" xfId="33" applyNumberFormat="1" applyFont="1" applyBorder="1" applyAlignment="1" applyProtection="1">
      <alignment horizontal="center"/>
    </xf>
    <xf numFmtId="173" fontId="38" fillId="0" borderId="36" xfId="33" applyFont="1" applyBorder="1" applyAlignment="1">
      <alignment horizontal="center"/>
    </xf>
    <xf numFmtId="173" fontId="36" fillId="0" borderId="20" xfId="33" applyFont="1" applyBorder="1" applyAlignment="1" applyProtection="1">
      <alignment horizontal="center"/>
    </xf>
    <xf numFmtId="173" fontId="36" fillId="0" borderId="46" xfId="33" applyFont="1" applyBorder="1" applyAlignment="1">
      <alignment horizontal="center"/>
    </xf>
    <xf numFmtId="173" fontId="36" fillId="0" borderId="45" xfId="33" applyFont="1" applyBorder="1" applyAlignment="1">
      <alignment horizontal="center"/>
    </xf>
    <xf numFmtId="173" fontId="87" fillId="0" borderId="0" xfId="33" applyFont="1"/>
    <xf numFmtId="172" fontId="38" fillId="0" borderId="3" xfId="33" applyNumberFormat="1" applyFont="1" applyFill="1" applyBorder="1" applyAlignment="1" applyProtection="1">
      <alignment horizontal="center"/>
    </xf>
    <xf numFmtId="172" fontId="36" fillId="3" borderId="19" xfId="33" applyNumberFormat="1" applyFont="1" applyFill="1" applyBorder="1" applyAlignment="1" applyProtection="1">
      <alignment horizontal="center"/>
    </xf>
    <xf numFmtId="173" fontId="38" fillId="0" borderId="21" xfId="33" applyFont="1" applyFill="1" applyBorder="1" applyAlignment="1" applyProtection="1">
      <alignment horizontal="left"/>
    </xf>
    <xf numFmtId="173" fontId="38" fillId="0" borderId="14" xfId="33" applyFont="1" applyFill="1" applyBorder="1" applyAlignment="1" applyProtection="1">
      <alignment horizontal="center"/>
    </xf>
    <xf numFmtId="173" fontId="38" fillId="0" borderId="3" xfId="33" applyFont="1" applyFill="1" applyBorder="1" applyAlignment="1" applyProtection="1">
      <alignment horizontal="center"/>
    </xf>
    <xf numFmtId="173" fontId="38" fillId="0" borderId="3" xfId="33" applyFont="1" applyFill="1" applyBorder="1" applyAlignment="1">
      <alignment horizontal="center"/>
    </xf>
    <xf numFmtId="172" fontId="38" fillId="0" borderId="19" xfId="33" applyNumberFormat="1" applyFont="1" applyFill="1" applyBorder="1" applyAlignment="1" applyProtection="1">
      <alignment horizontal="center"/>
    </xf>
    <xf numFmtId="173" fontId="36" fillId="0" borderId="21" xfId="33" applyFont="1" applyFill="1" applyBorder="1" applyAlignment="1" applyProtection="1">
      <alignment horizontal="left"/>
    </xf>
    <xf numFmtId="173" fontId="36" fillId="0" borderId="14" xfId="33" applyFont="1" applyFill="1" applyBorder="1" applyAlignment="1" applyProtection="1">
      <alignment horizontal="center"/>
    </xf>
    <xf numFmtId="173" fontId="36" fillId="0" borderId="3" xfId="33" applyFont="1" applyFill="1" applyBorder="1" applyAlignment="1" applyProtection="1">
      <alignment horizontal="center"/>
    </xf>
    <xf numFmtId="173" fontId="36" fillId="0" borderId="42" xfId="33" applyFont="1" applyFill="1" applyBorder="1" applyAlignment="1">
      <alignment horizontal="center"/>
    </xf>
    <xf numFmtId="173" fontId="36" fillId="0" borderId="3" xfId="33" applyFont="1" applyFill="1" applyBorder="1" applyAlignment="1">
      <alignment horizontal="center"/>
    </xf>
    <xf numFmtId="172" fontId="36" fillId="0" borderId="19" xfId="33" applyNumberFormat="1" applyFont="1" applyFill="1" applyBorder="1" applyAlignment="1" applyProtection="1">
      <alignment horizontal="center"/>
    </xf>
    <xf numFmtId="173" fontId="38" fillId="0" borderId="14" xfId="33" applyFont="1" applyFill="1" applyBorder="1" applyAlignment="1">
      <alignment horizontal="center"/>
    </xf>
    <xf numFmtId="173" fontId="38" fillId="0" borderId="19" xfId="33" applyFont="1" applyFill="1" applyBorder="1" applyAlignment="1">
      <alignment horizontal="center"/>
    </xf>
    <xf numFmtId="173" fontId="36" fillId="0" borderId="14" xfId="33" applyFont="1" applyFill="1" applyBorder="1" applyAlignment="1">
      <alignment horizontal="center"/>
    </xf>
    <xf numFmtId="173" fontId="36" fillId="0" borderId="36" xfId="33" applyFont="1" applyFill="1" applyBorder="1" applyAlignment="1">
      <alignment horizontal="center"/>
    </xf>
    <xf numFmtId="173" fontId="36" fillId="0" borderId="24" xfId="33" applyFont="1" applyFill="1" applyBorder="1" applyAlignment="1">
      <alignment horizontal="center"/>
    </xf>
    <xf numFmtId="172" fontId="36" fillId="0" borderId="3" xfId="33" applyNumberFormat="1" applyFont="1" applyFill="1" applyBorder="1" applyAlignment="1" applyProtection="1">
      <alignment horizontal="center"/>
    </xf>
    <xf numFmtId="173" fontId="8" fillId="0" borderId="0" xfId="33" applyNumberFormat="1" applyProtection="1"/>
    <xf numFmtId="173" fontId="3" fillId="0" borderId="0" xfId="33" applyFont="1" applyFill="1"/>
    <xf numFmtId="173" fontId="1" fillId="0" borderId="0" xfId="33" applyFont="1" applyFill="1"/>
    <xf numFmtId="173" fontId="8" fillId="0" borderId="0" xfId="33" applyFill="1"/>
    <xf numFmtId="173" fontId="38" fillId="0" borderId="56" xfId="33" applyFont="1" applyFill="1" applyBorder="1" applyAlignment="1" applyProtection="1">
      <alignment horizontal="left"/>
    </xf>
    <xf numFmtId="173" fontId="38" fillId="0" borderId="44" xfId="33" applyFont="1" applyFill="1" applyBorder="1" applyAlignment="1" applyProtection="1">
      <alignment horizontal="center"/>
    </xf>
    <xf numFmtId="172" fontId="38" fillId="0" borderId="44" xfId="33" applyNumberFormat="1" applyFont="1" applyFill="1" applyBorder="1" applyAlignment="1" applyProtection="1">
      <alignment horizontal="center"/>
    </xf>
    <xf numFmtId="173" fontId="38" fillId="0" borderId="44" xfId="33" applyFont="1" applyFill="1" applyBorder="1" applyAlignment="1">
      <alignment horizontal="center"/>
    </xf>
    <xf numFmtId="173" fontId="90" fillId="0" borderId="0" xfId="33" applyFont="1" applyAlignment="1" applyProtection="1">
      <alignment horizontal="left"/>
    </xf>
    <xf numFmtId="173" fontId="79" fillId="0" borderId="0" xfId="33" applyFont="1" applyBorder="1" applyAlignment="1"/>
    <xf numFmtId="172" fontId="79" fillId="0" borderId="0" xfId="33" applyNumberFormat="1" applyFont="1" applyBorder="1" applyAlignment="1" applyProtection="1"/>
    <xf numFmtId="173" fontId="46" fillId="0" borderId="0" xfId="33" applyFont="1" applyBorder="1" applyAlignment="1" applyProtection="1"/>
    <xf numFmtId="173" fontId="32" fillId="0" borderId="0" xfId="33" applyFont="1" applyBorder="1" applyAlignment="1" applyProtection="1"/>
    <xf numFmtId="173" fontId="1" fillId="0" borderId="0" xfId="33" applyFont="1" applyBorder="1" applyAlignment="1" applyProtection="1">
      <alignment horizontal="left"/>
    </xf>
    <xf numFmtId="173" fontId="1" fillId="0" borderId="0" xfId="33" applyFont="1" applyBorder="1"/>
    <xf numFmtId="172" fontId="1" fillId="0" borderId="0" xfId="33" applyNumberFormat="1" applyFont="1" applyBorder="1" applyProtection="1"/>
    <xf numFmtId="173" fontId="9" fillId="0" borderId="0" xfId="33" applyFont="1" applyBorder="1" applyAlignment="1" applyProtection="1">
      <alignment horizontal="left"/>
    </xf>
    <xf numFmtId="173" fontId="1" fillId="0" borderId="0" xfId="33" applyFont="1" applyAlignment="1" applyProtection="1">
      <alignment horizontal="left"/>
    </xf>
    <xf numFmtId="173" fontId="8" fillId="0" borderId="0" xfId="33" applyAlignment="1" applyProtection="1">
      <alignment horizontal="left"/>
    </xf>
    <xf numFmtId="0" fontId="6" fillId="0" borderId="0" xfId="34"/>
    <xf numFmtId="0" fontId="94" fillId="0" borderId="0" xfId="34" applyFont="1" applyAlignment="1" applyProtection="1">
      <alignment horizontal="center"/>
    </xf>
    <xf numFmtId="0" fontId="92" fillId="0" borderId="0" xfId="34" applyFont="1" applyAlignment="1" applyProtection="1">
      <alignment horizontal="center"/>
    </xf>
    <xf numFmtId="0" fontId="84" fillId="0" borderId="0" xfId="34" applyFont="1"/>
    <xf numFmtId="0" fontId="6" fillId="0" borderId="0" xfId="34" applyAlignment="1" applyProtection="1">
      <alignment horizontal="left"/>
    </xf>
    <xf numFmtId="0" fontId="55" fillId="0" borderId="22" xfId="34" applyFont="1" applyFill="1" applyBorder="1"/>
    <xf numFmtId="0" fontId="34" fillId="0" borderId="8" xfId="34" applyFont="1" applyFill="1" applyBorder="1" applyAlignment="1" applyProtection="1">
      <alignment horizontal="center"/>
    </xf>
    <xf numFmtId="0" fontId="34" fillId="0" borderId="36" xfId="34" applyFont="1" applyFill="1" applyBorder="1" applyAlignment="1" applyProtection="1">
      <alignment horizontal="center"/>
    </xf>
    <xf numFmtId="0" fontId="8" fillId="0" borderId="0" xfId="34" applyFont="1"/>
    <xf numFmtId="0" fontId="34" fillId="0" borderId="17" xfId="34" applyFont="1" applyBorder="1" applyAlignment="1" applyProtection="1">
      <alignment horizontal="left"/>
    </xf>
    <xf numFmtId="0" fontId="67" fillId="0" borderId="20" xfId="34" applyFont="1" applyBorder="1" applyAlignment="1" applyProtection="1">
      <alignment horizontal="right"/>
    </xf>
    <xf numFmtId="0" fontId="67" fillId="0" borderId="3" xfId="34" applyFont="1" applyBorder="1" applyAlignment="1">
      <alignment horizontal="center"/>
    </xf>
    <xf numFmtId="0" fontId="67" fillId="0" borderId="24" xfId="34" applyFont="1" applyBorder="1" applyAlignment="1" applyProtection="1">
      <alignment horizontal="center"/>
    </xf>
    <xf numFmtId="0" fontId="67" fillId="0" borderId="42" xfId="34" applyFont="1" applyBorder="1" applyAlignment="1" applyProtection="1">
      <alignment horizontal="center"/>
    </xf>
    <xf numFmtId="0" fontId="67" fillId="0" borderId="36" xfId="34" applyFont="1" applyBorder="1" applyAlignment="1" applyProtection="1">
      <alignment horizontal="center"/>
    </xf>
    <xf numFmtId="0" fontId="67" fillId="0" borderId="8" xfId="34" applyFont="1" applyBorder="1" applyAlignment="1" applyProtection="1">
      <alignment horizontal="center"/>
    </xf>
    <xf numFmtId="0" fontId="67" fillId="0" borderId="8" xfId="34" applyFont="1" applyBorder="1" applyAlignment="1">
      <alignment horizontal="center"/>
    </xf>
    <xf numFmtId="0" fontId="37" fillId="0" borderId="0" xfId="34" applyFont="1"/>
    <xf numFmtId="0" fontId="36" fillId="0" borderId="21" xfId="34" applyFont="1" applyBorder="1" applyAlignment="1" applyProtection="1">
      <alignment horizontal="left"/>
    </xf>
    <xf numFmtId="0" fontId="36" fillId="0" borderId="20" xfId="34" applyFont="1" applyBorder="1" applyAlignment="1">
      <alignment horizontal="right"/>
    </xf>
    <xf numFmtId="0" fontId="36" fillId="0" borderId="3" xfId="34" applyFont="1" applyBorder="1" applyAlignment="1">
      <alignment horizontal="center"/>
    </xf>
    <xf numFmtId="0" fontId="38" fillId="0" borderId="3" xfId="34" applyFont="1" applyBorder="1" applyAlignment="1">
      <alignment horizontal="center"/>
    </xf>
    <xf numFmtId="0" fontId="38" fillId="0" borderId="36" xfId="34" applyFont="1" applyBorder="1" applyAlignment="1">
      <alignment horizontal="center"/>
    </xf>
    <xf numFmtId="0" fontId="38" fillId="0" borderId="19" xfId="34" applyFont="1" applyBorder="1" applyAlignment="1">
      <alignment horizontal="center"/>
    </xf>
    <xf numFmtId="0" fontId="64" fillId="0" borderId="21" xfId="34" applyFont="1" applyBorder="1" applyAlignment="1" applyProtection="1">
      <alignment horizontal="left"/>
    </xf>
    <xf numFmtId="0" fontId="64" fillId="0" borderId="20" xfId="34" applyFont="1" applyBorder="1" applyAlignment="1">
      <alignment horizontal="right"/>
    </xf>
    <xf numFmtId="0" fontId="64" fillId="0" borderId="3" xfId="34" applyFont="1" applyBorder="1" applyAlignment="1">
      <alignment horizontal="center"/>
    </xf>
    <xf numFmtId="0" fontId="64" fillId="0" borderId="19" xfId="34" applyFont="1" applyBorder="1" applyAlignment="1">
      <alignment horizontal="center"/>
    </xf>
    <xf numFmtId="0" fontId="64" fillId="0" borderId="36" xfId="34" applyFont="1" applyBorder="1" applyAlignment="1">
      <alignment horizontal="center"/>
    </xf>
    <xf numFmtId="0" fontId="60" fillId="0" borderId="20" xfId="34" applyFont="1" applyBorder="1" applyAlignment="1">
      <alignment horizontal="right"/>
    </xf>
    <xf numFmtId="0" fontId="60" fillId="0" borderId="3" xfId="34" applyFont="1" applyBorder="1" applyAlignment="1">
      <alignment horizontal="center"/>
    </xf>
    <xf numFmtId="0" fontId="60" fillId="0" borderId="24" xfId="34" applyFont="1" applyBorder="1" applyAlignment="1">
      <alignment horizontal="center"/>
    </xf>
    <xf numFmtId="0" fontId="60" fillId="0" borderId="42" xfId="34" applyFont="1" applyBorder="1" applyAlignment="1">
      <alignment horizontal="center"/>
    </xf>
    <xf numFmtId="0" fontId="60" fillId="0" borderId="36" xfId="34" applyFont="1" applyBorder="1" applyAlignment="1">
      <alignment horizontal="center"/>
    </xf>
    <xf numFmtId="0" fontId="60" fillId="0" borderId="19" xfId="34" applyFont="1" applyBorder="1" applyAlignment="1">
      <alignment horizontal="center"/>
    </xf>
    <xf numFmtId="0" fontId="64" fillId="0" borderId="20" xfId="34" applyFont="1" applyBorder="1" applyAlignment="1" applyProtection="1">
      <alignment horizontal="right"/>
    </xf>
    <xf numFmtId="0" fontId="64" fillId="0" borderId="3" xfId="34" applyFont="1" applyBorder="1" applyAlignment="1" applyProtection="1">
      <alignment horizontal="center"/>
    </xf>
    <xf numFmtId="0" fontId="36" fillId="0" borderId="20" xfId="34" applyFont="1" applyBorder="1" applyAlignment="1" applyProtection="1">
      <alignment horizontal="right"/>
    </xf>
    <xf numFmtId="0" fontId="36" fillId="0" borderId="3" xfId="34" applyFont="1" applyBorder="1" applyAlignment="1" applyProtection="1">
      <alignment horizontal="center"/>
    </xf>
    <xf numFmtId="0" fontId="36" fillId="0" borderId="19" xfId="34" applyFont="1" applyBorder="1" applyAlignment="1">
      <alignment horizontal="center"/>
    </xf>
    <xf numFmtId="0" fontId="64" fillId="0" borderId="42" xfId="34" applyFont="1" applyBorder="1" applyAlignment="1">
      <alignment horizontal="center"/>
    </xf>
    <xf numFmtId="0" fontId="60" fillId="0" borderId="59" xfId="34" applyFont="1" applyBorder="1" applyAlignment="1">
      <alignment horizontal="right"/>
    </xf>
    <xf numFmtId="0" fontId="60" fillId="0" borderId="45" xfId="34" applyFont="1" applyBorder="1" applyAlignment="1">
      <alignment horizontal="center"/>
    </xf>
    <xf numFmtId="0" fontId="60" fillId="0" borderId="59" xfId="34" applyFont="1" applyBorder="1" applyAlignment="1">
      <alignment horizontal="center"/>
    </xf>
    <xf numFmtId="0" fontId="60" fillId="0" borderId="46" xfId="34" applyFont="1" applyBorder="1" applyAlignment="1">
      <alignment horizontal="center"/>
    </xf>
    <xf numFmtId="0" fontId="64" fillId="0" borderId="64" xfId="34" applyFont="1" applyBorder="1" applyAlignment="1">
      <alignment horizontal="right"/>
    </xf>
    <xf numFmtId="0" fontId="64" fillId="0" borderId="37" xfId="34" applyFont="1" applyBorder="1" applyAlignment="1">
      <alignment horizontal="center"/>
    </xf>
    <xf numFmtId="0" fontId="64" fillId="0" borderId="31" xfId="34" applyFont="1" applyBorder="1" applyAlignment="1">
      <alignment horizontal="center"/>
    </xf>
    <xf numFmtId="0" fontId="64" fillId="0" borderId="17" xfId="34" applyFont="1" applyBorder="1" applyAlignment="1">
      <alignment horizontal="center"/>
    </xf>
    <xf numFmtId="0" fontId="64" fillId="0" borderId="19" xfId="34" applyFont="1" applyBorder="1" applyAlignment="1" applyProtection="1">
      <alignment horizontal="center"/>
    </xf>
    <xf numFmtId="0" fontId="64" fillId="0" borderId="17" xfId="34" applyFont="1" applyBorder="1" applyAlignment="1" applyProtection="1">
      <alignment horizontal="center"/>
    </xf>
    <xf numFmtId="0" fontId="64" fillId="0" borderId="41" xfId="34" applyFont="1" applyBorder="1" applyAlignment="1">
      <alignment horizontal="center"/>
    </xf>
    <xf numFmtId="0" fontId="60" fillId="0" borderId="20" xfId="34" applyFont="1" applyBorder="1" applyAlignment="1" applyProtection="1">
      <alignment horizontal="right"/>
    </xf>
    <xf numFmtId="0" fontId="60" fillId="0" borderId="3" xfId="34" applyFont="1" applyBorder="1" applyAlignment="1" applyProtection="1">
      <alignment horizontal="center"/>
    </xf>
    <xf numFmtId="0" fontId="60" fillId="0" borderId="24" xfId="34" applyFont="1" applyBorder="1" applyAlignment="1" applyProtection="1">
      <alignment horizontal="center"/>
    </xf>
    <xf numFmtId="0" fontId="60" fillId="0" borderId="36" xfId="34" applyFont="1" applyBorder="1" applyAlignment="1" applyProtection="1">
      <alignment horizontal="center"/>
    </xf>
    <xf numFmtId="0" fontId="60" fillId="0" borderId="21" xfId="34" applyFont="1" applyBorder="1" applyAlignment="1" applyProtection="1">
      <alignment horizontal="left"/>
    </xf>
    <xf numFmtId="0" fontId="6" fillId="0" borderId="0" xfId="34" applyFont="1"/>
    <xf numFmtId="0" fontId="64" fillId="0" borderId="21" xfId="34" applyFont="1" applyFill="1" applyBorder="1" applyAlignment="1" applyProtection="1">
      <alignment horizontal="left"/>
    </xf>
    <xf numFmtId="0" fontId="64" fillId="0" borderId="20" xfId="34" applyFont="1" applyFill="1" applyBorder="1" applyAlignment="1" applyProtection="1">
      <alignment horizontal="right"/>
    </xf>
    <xf numFmtId="0" fontId="64" fillId="0" borderId="3" xfId="34" applyFont="1" applyFill="1" applyBorder="1" applyAlignment="1">
      <alignment horizontal="center"/>
    </xf>
    <xf numFmtId="0" fontId="64" fillId="0" borderId="3" xfId="34" applyFont="1" applyFill="1" applyBorder="1" applyAlignment="1" applyProtection="1">
      <alignment horizontal="center"/>
    </xf>
    <xf numFmtId="0" fontId="64" fillId="0" borderId="19" xfId="34" applyFont="1" applyFill="1" applyBorder="1" applyAlignment="1" applyProtection="1">
      <alignment horizontal="center"/>
    </xf>
    <xf numFmtId="0" fontId="64" fillId="0" borderId="19" xfId="34" applyFont="1" applyFill="1" applyBorder="1" applyAlignment="1">
      <alignment horizontal="center"/>
    </xf>
    <xf numFmtId="0" fontId="64" fillId="0" borderId="20" xfId="34" applyFont="1" applyFill="1" applyBorder="1" applyAlignment="1">
      <alignment horizontal="right"/>
    </xf>
    <xf numFmtId="0" fontId="64" fillId="0" borderId="24" xfId="34" applyFont="1" applyFill="1" applyBorder="1" applyAlignment="1">
      <alignment horizontal="center"/>
    </xf>
    <xf numFmtId="0" fontId="60" fillId="0" borderId="21" xfId="34" applyFont="1" applyFill="1" applyBorder="1" applyAlignment="1" applyProtection="1">
      <alignment horizontal="left"/>
    </xf>
    <xf numFmtId="0" fontId="60" fillId="0" borderId="20" xfId="34" applyFont="1" applyFill="1" applyBorder="1" applyAlignment="1" applyProtection="1">
      <alignment horizontal="right"/>
    </xf>
    <xf numFmtId="0" fontId="60" fillId="0" borderId="3" xfId="34" applyFont="1" applyFill="1" applyBorder="1" applyAlignment="1">
      <alignment horizontal="center"/>
    </xf>
    <xf numFmtId="0" fontId="60" fillId="0" borderId="24" xfId="34" applyFont="1" applyFill="1" applyBorder="1" applyAlignment="1" applyProtection="1">
      <alignment horizontal="center"/>
    </xf>
    <xf numFmtId="0" fontId="60" fillId="0" borderId="19" xfId="34" applyFont="1" applyFill="1" applyBorder="1" applyAlignment="1" applyProtection="1">
      <alignment horizontal="center"/>
    </xf>
    <xf numFmtId="0" fontId="60" fillId="0" borderId="24" xfId="34" applyFont="1" applyFill="1" applyBorder="1" applyAlignment="1">
      <alignment horizontal="center"/>
    </xf>
    <xf numFmtId="0" fontId="64" fillId="0" borderId="42" xfId="34" applyFont="1" applyFill="1" applyBorder="1" applyAlignment="1">
      <alignment horizontal="center"/>
    </xf>
    <xf numFmtId="0" fontId="60" fillId="0" borderId="42" xfId="34" applyFont="1" applyFill="1" applyBorder="1" applyAlignment="1">
      <alignment horizontal="center"/>
    </xf>
    <xf numFmtId="0" fontId="64" fillId="0" borderId="36" xfId="34" applyFont="1" applyFill="1" applyBorder="1" applyAlignment="1">
      <alignment horizontal="center"/>
    </xf>
    <xf numFmtId="0" fontId="60" fillId="0" borderId="19" xfId="34" applyFont="1" applyFill="1" applyBorder="1" applyAlignment="1">
      <alignment horizontal="center"/>
    </xf>
    <xf numFmtId="0" fontId="60" fillId="0" borderId="36" xfId="34" applyFont="1" applyFill="1" applyBorder="1" applyAlignment="1" applyProtection="1">
      <alignment horizontal="center"/>
    </xf>
    <xf numFmtId="0" fontId="60" fillId="0" borderId="3" xfId="34" applyFont="1" applyFill="1" applyBorder="1" applyAlignment="1" applyProtection="1">
      <alignment horizontal="center"/>
    </xf>
    <xf numFmtId="0" fontId="60" fillId="0" borderId="42" xfId="34" applyFont="1" applyFill="1" applyBorder="1" applyAlignment="1" applyProtection="1">
      <alignment horizontal="center"/>
    </xf>
    <xf numFmtId="0" fontId="68" fillId="0" borderId="0" xfId="34" applyFont="1" applyAlignment="1" applyProtection="1">
      <alignment horizontal="left"/>
    </xf>
    <xf numFmtId="0" fontId="37" fillId="0" borderId="0" xfId="34" applyFont="1" applyAlignment="1" applyProtection="1">
      <alignment horizontal="left"/>
    </xf>
    <xf numFmtId="0" fontId="58" fillId="0" borderId="0" xfId="34" applyFont="1" applyAlignment="1" applyProtection="1">
      <alignment horizontal="left"/>
    </xf>
    <xf numFmtId="0" fontId="28" fillId="0" borderId="0" xfId="34" applyFont="1" applyAlignment="1" applyProtection="1">
      <alignment horizontal="left"/>
    </xf>
    <xf numFmtId="0" fontId="31" fillId="0" borderId="0" xfId="34" applyFont="1" applyAlignment="1" applyProtection="1">
      <alignment horizontal="left"/>
    </xf>
    <xf numFmtId="173" fontId="8" fillId="0" borderId="0" xfId="36"/>
    <xf numFmtId="173" fontId="9" fillId="0" borderId="0" xfId="36" applyFont="1"/>
    <xf numFmtId="173" fontId="8" fillId="0" borderId="0" xfId="36" applyAlignment="1" applyProtection="1">
      <alignment horizontal="left"/>
    </xf>
    <xf numFmtId="173" fontId="9" fillId="0" borderId="0" xfId="36" applyFont="1" applyAlignment="1" applyProtection="1">
      <alignment horizontal="center"/>
    </xf>
    <xf numFmtId="173" fontId="38" fillId="0" borderId="18" xfId="36" applyFont="1" applyFill="1" applyBorder="1"/>
    <xf numFmtId="173" fontId="38" fillId="0" borderId="9" xfId="36" applyFont="1" applyFill="1" applyBorder="1"/>
    <xf numFmtId="173" fontId="38" fillId="0" borderId="15" xfId="36" applyFont="1" applyFill="1" applyBorder="1"/>
    <xf numFmtId="173" fontId="36" fillId="0" borderId="9" xfId="36" applyFont="1" applyFill="1" applyBorder="1" applyAlignment="1" applyProtection="1">
      <alignment horizontal="left"/>
    </xf>
    <xf numFmtId="173" fontId="38" fillId="0" borderId="52" xfId="36" applyFont="1" applyFill="1" applyBorder="1"/>
    <xf numFmtId="173" fontId="8" fillId="2" borderId="15" xfId="36" applyFill="1" applyBorder="1"/>
    <xf numFmtId="173" fontId="1" fillId="0" borderId="0" xfId="36" applyFont="1"/>
    <xf numFmtId="173" fontId="36" fillId="0" borderId="14" xfId="36" applyFont="1" applyFill="1" applyBorder="1" applyAlignment="1" applyProtection="1">
      <alignment horizontal="left"/>
    </xf>
    <xf numFmtId="173" fontId="36" fillId="0" borderId="20" xfId="36" applyFont="1" applyFill="1" applyBorder="1" applyAlignment="1" applyProtection="1">
      <alignment horizontal="left"/>
    </xf>
    <xf numFmtId="173" fontId="36" fillId="0" borderId="3" xfId="36" applyFont="1" applyFill="1" applyBorder="1"/>
    <xf numFmtId="173" fontId="36" fillId="0" borderId="25" xfId="36" applyFont="1" applyFill="1" applyBorder="1" applyAlignment="1" applyProtection="1">
      <alignment horizontal="left"/>
    </xf>
    <xf numFmtId="173" fontId="36" fillId="0" borderId="35" xfId="36" applyFont="1" applyFill="1" applyBorder="1" applyAlignment="1" applyProtection="1">
      <alignment horizontal="left"/>
    </xf>
    <xf numFmtId="173" fontId="36" fillId="0" borderId="24" xfId="36" applyFont="1" applyFill="1" applyBorder="1" applyAlignment="1" applyProtection="1">
      <alignment horizontal="left"/>
    </xf>
    <xf numFmtId="173" fontId="9" fillId="2" borderId="8" xfId="36" applyFont="1" applyFill="1" applyBorder="1"/>
    <xf numFmtId="173" fontId="36" fillId="0" borderId="14" xfId="36" applyFont="1" applyBorder="1" applyAlignment="1" applyProtection="1">
      <alignment horizontal="center"/>
    </xf>
    <xf numFmtId="173" fontId="36" fillId="0" borderId="20" xfId="36" applyFont="1" applyBorder="1" applyAlignment="1" applyProtection="1">
      <alignment horizontal="center"/>
    </xf>
    <xf numFmtId="173" fontId="36" fillId="0" borderId="3" xfId="36" applyFont="1" applyBorder="1" applyAlignment="1">
      <alignment horizontal="center"/>
    </xf>
    <xf numFmtId="173" fontId="36" fillId="0" borderId="34" xfId="36" applyFont="1" applyBorder="1" applyAlignment="1" applyProtection="1">
      <alignment horizontal="center"/>
    </xf>
    <xf numFmtId="173" fontId="1" fillId="0" borderId="1" xfId="36" applyFont="1" applyBorder="1"/>
    <xf numFmtId="173" fontId="36" fillId="0" borderId="14" xfId="36" applyFont="1" applyBorder="1" applyAlignment="1" applyProtection="1">
      <alignment horizontal="left"/>
    </xf>
    <xf numFmtId="173" fontId="36" fillId="0" borderId="20" xfId="36" applyFont="1" applyBorder="1" applyAlignment="1">
      <alignment horizontal="center"/>
    </xf>
    <xf numFmtId="173" fontId="36" fillId="0" borderId="34" xfId="36" applyFont="1" applyBorder="1" applyAlignment="1">
      <alignment horizontal="center"/>
    </xf>
    <xf numFmtId="173" fontId="36" fillId="0" borderId="14" xfId="36" applyFont="1" applyBorder="1" applyAlignment="1">
      <alignment horizontal="center"/>
    </xf>
    <xf numFmtId="173" fontId="78" fillId="0" borderId="14" xfId="36" applyFont="1" applyBorder="1" applyAlignment="1" applyProtection="1">
      <alignment horizontal="left"/>
    </xf>
    <xf numFmtId="173" fontId="78" fillId="0" borderId="20" xfId="36" applyFont="1" applyBorder="1" applyAlignment="1">
      <alignment horizontal="center"/>
    </xf>
    <xf numFmtId="173" fontId="78" fillId="0" borderId="3" xfId="36" applyFont="1" applyBorder="1" applyAlignment="1">
      <alignment horizontal="center"/>
    </xf>
    <xf numFmtId="173" fontId="78" fillId="0" borderId="34" xfId="36" applyFont="1" applyBorder="1" applyAlignment="1">
      <alignment horizontal="center"/>
    </xf>
    <xf numFmtId="173" fontId="78" fillId="0" borderId="14" xfId="36" applyFont="1" applyBorder="1" applyAlignment="1">
      <alignment horizontal="center"/>
    </xf>
    <xf numFmtId="173" fontId="9" fillId="0" borderId="1" xfId="36" applyFont="1" applyBorder="1"/>
    <xf numFmtId="173" fontId="79" fillId="0" borderId="14" xfId="36" applyFont="1" applyBorder="1" applyAlignment="1" applyProtection="1">
      <alignment horizontal="left"/>
    </xf>
    <xf numFmtId="173" fontId="79" fillId="0" borderId="20" xfId="36" applyFont="1" applyBorder="1" applyAlignment="1">
      <alignment horizontal="center"/>
    </xf>
    <xf numFmtId="173" fontId="79" fillId="0" borderId="3" xfId="36" applyFont="1" applyBorder="1" applyAlignment="1">
      <alignment horizontal="center"/>
    </xf>
    <xf numFmtId="173" fontId="79" fillId="0" borderId="34" xfId="36" applyFont="1" applyBorder="1" applyAlignment="1">
      <alignment horizontal="center"/>
    </xf>
    <xf numFmtId="173" fontId="79" fillId="0" borderId="14" xfId="36" applyFont="1" applyBorder="1" applyAlignment="1">
      <alignment horizontal="center"/>
    </xf>
    <xf numFmtId="173" fontId="8" fillId="0" borderId="1" xfId="36" applyBorder="1"/>
    <xf numFmtId="173" fontId="78" fillId="0" borderId="20" xfId="36" applyFont="1" applyBorder="1" applyAlignment="1" applyProtection="1">
      <alignment horizontal="center"/>
    </xf>
    <xf numFmtId="173" fontId="78" fillId="0" borderId="34" xfId="36" applyFont="1" applyBorder="1" applyAlignment="1" applyProtection="1">
      <alignment horizontal="center"/>
    </xf>
    <xf numFmtId="173" fontId="15" fillId="0" borderId="1" xfId="36" applyFont="1" applyBorder="1"/>
    <xf numFmtId="173" fontId="79" fillId="0" borderId="20" xfId="36" applyFont="1" applyBorder="1" applyAlignment="1" applyProtection="1">
      <alignment horizontal="center"/>
    </xf>
    <xf numFmtId="173" fontId="79" fillId="0" borderId="34" xfId="36" applyFont="1" applyBorder="1" applyAlignment="1" applyProtection="1">
      <alignment horizontal="center"/>
    </xf>
    <xf numFmtId="172" fontId="15" fillId="0" borderId="1" xfId="36" applyNumberFormat="1" applyFont="1" applyBorder="1" applyProtection="1"/>
    <xf numFmtId="172" fontId="1" fillId="0" borderId="0" xfId="36" applyNumberFormat="1" applyFont="1" applyProtection="1"/>
    <xf numFmtId="173" fontId="78" fillId="0" borderId="34" xfId="36" applyNumberFormat="1" applyFont="1" applyBorder="1" applyAlignment="1" applyProtection="1">
      <alignment horizontal="center"/>
    </xf>
    <xf numFmtId="173" fontId="78" fillId="0" borderId="24" xfId="36" applyNumberFormat="1" applyFont="1" applyBorder="1" applyAlignment="1" applyProtection="1">
      <alignment horizontal="center"/>
    </xf>
    <xf numFmtId="172" fontId="1" fillId="0" borderId="1" xfId="36" applyNumberFormat="1" applyFont="1" applyBorder="1" applyProtection="1"/>
    <xf numFmtId="172" fontId="8" fillId="0" borderId="0" xfId="36" applyNumberFormat="1" applyProtection="1"/>
    <xf numFmtId="173" fontId="78" fillId="0" borderId="14" xfId="36" applyFont="1" applyBorder="1" applyAlignment="1" applyProtection="1">
      <alignment horizontal="center"/>
    </xf>
    <xf numFmtId="173" fontId="79" fillId="0" borderId="14" xfId="36" applyFont="1" applyFill="1" applyBorder="1" applyAlignment="1" applyProtection="1">
      <alignment horizontal="left"/>
    </xf>
    <xf numFmtId="173" fontId="79" fillId="0" borderId="3" xfId="36" applyFont="1" applyFill="1" applyBorder="1" applyAlignment="1">
      <alignment horizontal="center"/>
    </xf>
    <xf numFmtId="173" fontId="79" fillId="0" borderId="20" xfId="36" applyFont="1" applyFill="1" applyBorder="1" applyAlignment="1">
      <alignment horizontal="center"/>
    </xf>
    <xf numFmtId="173" fontId="79" fillId="0" borderId="34" xfId="36" applyFont="1" applyFill="1" applyBorder="1" applyAlignment="1" applyProtection="1">
      <alignment horizontal="center"/>
    </xf>
    <xf numFmtId="173" fontId="79" fillId="0" borderId="34" xfId="36" applyFont="1" applyFill="1" applyBorder="1" applyAlignment="1">
      <alignment horizontal="center"/>
    </xf>
    <xf numFmtId="173" fontId="79" fillId="0" borderId="14" xfId="36" applyFont="1" applyFill="1" applyBorder="1" applyAlignment="1">
      <alignment horizontal="center"/>
    </xf>
    <xf numFmtId="173" fontId="1" fillId="4" borderId="1" xfId="36" applyFont="1" applyFill="1" applyBorder="1"/>
    <xf numFmtId="173" fontId="78" fillId="0" borderId="14" xfId="36" applyFont="1" applyFill="1" applyBorder="1" applyAlignment="1" applyProtection="1">
      <alignment horizontal="left"/>
    </xf>
    <xf numFmtId="173" fontId="78" fillId="0" borderId="3" xfId="36" applyFont="1" applyFill="1" applyBorder="1" applyAlignment="1">
      <alignment horizontal="center"/>
    </xf>
    <xf numFmtId="173" fontId="78" fillId="0" borderId="20" xfId="36" applyFont="1" applyFill="1" applyBorder="1" applyAlignment="1" applyProtection="1">
      <alignment horizontal="center"/>
    </xf>
    <xf numFmtId="173" fontId="78" fillId="0" borderId="34" xfId="36" applyFont="1" applyFill="1" applyBorder="1" applyAlignment="1" applyProtection="1">
      <alignment horizontal="center"/>
    </xf>
    <xf numFmtId="173" fontId="78" fillId="0" borderId="14" xfId="36" applyFont="1" applyFill="1" applyBorder="1" applyAlignment="1" applyProtection="1">
      <alignment horizontal="center"/>
    </xf>
    <xf numFmtId="173" fontId="78" fillId="0" borderId="34" xfId="36" applyNumberFormat="1" applyFont="1" applyFill="1" applyBorder="1" applyAlignment="1" applyProtection="1">
      <alignment horizontal="center"/>
    </xf>
    <xf numFmtId="173" fontId="78" fillId="0" borderId="24" xfId="36" applyFont="1" applyFill="1" applyBorder="1" applyAlignment="1" applyProtection="1">
      <alignment horizontal="center"/>
    </xf>
    <xf numFmtId="173" fontId="79" fillId="0" borderId="20" xfId="36" applyFont="1" applyFill="1" applyBorder="1" applyAlignment="1" applyProtection="1">
      <alignment horizontal="center"/>
    </xf>
    <xf numFmtId="173" fontId="79" fillId="0" borderId="34" xfId="36" applyNumberFormat="1" applyFont="1" applyFill="1" applyBorder="1" applyAlignment="1" applyProtection="1">
      <alignment horizontal="center"/>
    </xf>
    <xf numFmtId="173" fontId="79" fillId="0" borderId="14" xfId="36" applyNumberFormat="1" applyFont="1" applyFill="1" applyBorder="1" applyAlignment="1" applyProtection="1">
      <alignment horizontal="center"/>
    </xf>
    <xf numFmtId="173" fontId="79" fillId="0" borderId="24" xfId="36" applyNumberFormat="1" applyFont="1" applyFill="1" applyBorder="1" applyAlignment="1" applyProtection="1">
      <alignment horizontal="center"/>
    </xf>
    <xf numFmtId="173" fontId="78" fillId="0" borderId="42" xfId="36" applyFont="1" applyFill="1" applyBorder="1" applyAlignment="1" applyProtection="1">
      <alignment horizontal="center"/>
    </xf>
    <xf numFmtId="173" fontId="78" fillId="0" borderId="19" xfId="36" applyFont="1" applyFill="1" applyBorder="1" applyAlignment="1" applyProtection="1">
      <alignment horizontal="center"/>
    </xf>
    <xf numFmtId="172" fontId="15" fillId="0" borderId="0" xfId="36" applyNumberFormat="1" applyFont="1" applyProtection="1"/>
    <xf numFmtId="173" fontId="78" fillId="0" borderId="14" xfId="36" applyNumberFormat="1" applyFont="1" applyFill="1" applyBorder="1" applyAlignment="1" applyProtection="1">
      <alignment horizontal="center"/>
    </xf>
    <xf numFmtId="173" fontId="78" fillId="0" borderId="20" xfId="36" applyFont="1" applyFill="1" applyBorder="1" applyAlignment="1">
      <alignment horizontal="center"/>
    </xf>
    <xf numFmtId="173" fontId="36" fillId="0" borderId="20" xfId="36" applyFont="1" applyFill="1" applyBorder="1" applyAlignment="1" applyProtection="1">
      <alignment horizontal="center"/>
    </xf>
    <xf numFmtId="173" fontId="36" fillId="0" borderId="3" xfId="36" applyFont="1" applyFill="1" applyBorder="1" applyAlignment="1">
      <alignment horizontal="center"/>
    </xf>
    <xf numFmtId="173" fontId="36" fillId="0" borderId="34" xfId="36" applyFont="1" applyFill="1" applyBorder="1" applyAlignment="1" applyProtection="1">
      <alignment horizontal="center"/>
    </xf>
    <xf numFmtId="173" fontId="36" fillId="0" borderId="14" xfId="36" applyFont="1" applyFill="1" applyBorder="1" applyAlignment="1" applyProtection="1">
      <alignment horizontal="center"/>
    </xf>
    <xf numFmtId="173" fontId="79" fillId="0" borderId="14" xfId="36" applyFont="1" applyFill="1" applyBorder="1" applyAlignment="1" applyProtection="1">
      <alignment horizontal="center"/>
    </xf>
    <xf numFmtId="173" fontId="79" fillId="0" borderId="0" xfId="36" applyFont="1" applyFill="1" applyAlignment="1" applyProtection="1">
      <alignment horizontal="left"/>
    </xf>
    <xf numFmtId="173" fontId="79" fillId="0" borderId="0" xfId="36" applyFont="1" applyFill="1"/>
    <xf numFmtId="173" fontId="41" fillId="0" borderId="0" xfId="36" applyNumberFormat="1" applyFont="1" applyFill="1" applyAlignment="1" applyProtection="1">
      <alignment horizontal="left"/>
    </xf>
    <xf numFmtId="173" fontId="79" fillId="0" borderId="0" xfId="36" applyNumberFormat="1" applyFont="1" applyFill="1" applyProtection="1"/>
    <xf numFmtId="173" fontId="1" fillId="0" borderId="0" xfId="36" applyFont="1" applyFill="1"/>
    <xf numFmtId="173" fontId="8" fillId="0" borderId="0" xfId="36" applyFill="1"/>
    <xf numFmtId="173" fontId="8" fillId="0" borderId="0" xfId="36" applyNumberFormat="1" applyFill="1" applyProtection="1"/>
    <xf numFmtId="173" fontId="8" fillId="0" borderId="0" xfId="37"/>
    <xf numFmtId="173" fontId="9" fillId="0" borderId="0" xfId="37" applyFont="1"/>
    <xf numFmtId="173" fontId="8" fillId="0" borderId="0" xfId="37" applyAlignment="1" applyProtection="1">
      <alignment horizontal="left"/>
    </xf>
    <xf numFmtId="173" fontId="9" fillId="0" borderId="0" xfId="37" applyFont="1" applyAlignment="1" applyProtection="1">
      <alignment horizontal="center"/>
    </xf>
    <xf numFmtId="173" fontId="42" fillId="0" borderId="18" xfId="37" applyFont="1" applyFill="1" applyBorder="1"/>
    <xf numFmtId="173" fontId="42" fillId="0" borderId="9" xfId="37" applyFont="1" applyFill="1" applyBorder="1"/>
    <xf numFmtId="173" fontId="42" fillId="0" borderId="15" xfId="37" applyFont="1" applyFill="1" applyBorder="1"/>
    <xf numFmtId="173" fontId="41" fillId="0" borderId="9" xfId="37" applyFont="1" applyFill="1" applyBorder="1" applyAlignment="1" applyProtection="1">
      <alignment horizontal="left"/>
    </xf>
    <xf numFmtId="173" fontId="42" fillId="0" borderId="52" xfId="37" applyFont="1" applyFill="1" applyBorder="1"/>
    <xf numFmtId="173" fontId="8" fillId="2" borderId="15" xfId="37" applyFill="1" applyBorder="1"/>
    <xf numFmtId="173" fontId="1" fillId="0" borderId="0" xfId="37" applyFont="1"/>
    <xf numFmtId="173" fontId="47" fillId="0" borderId="14" xfId="37" applyFont="1" applyFill="1" applyBorder="1" applyAlignment="1" applyProtection="1">
      <alignment horizontal="left"/>
    </xf>
    <xf numFmtId="173" fontId="41" fillId="0" borderId="20" xfId="37" applyFont="1" applyFill="1" applyBorder="1" applyAlignment="1" applyProtection="1">
      <alignment horizontal="left"/>
    </xf>
    <xf numFmtId="173" fontId="41" fillId="0" borderId="29" xfId="37" applyFont="1" applyFill="1" applyBorder="1"/>
    <xf numFmtId="173" fontId="41" fillId="0" borderId="50" xfId="37" applyFont="1" applyFill="1" applyBorder="1" applyAlignment="1" applyProtection="1">
      <alignment horizontal="left"/>
    </xf>
    <xf numFmtId="173" fontId="41" fillId="0" borderId="59" xfId="37" applyFont="1" applyFill="1" applyBorder="1" applyAlignment="1" applyProtection="1">
      <alignment horizontal="left"/>
    </xf>
    <xf numFmtId="173" fontId="41" fillId="0" borderId="41" xfId="37" applyFont="1" applyFill="1" applyBorder="1" applyAlignment="1" applyProtection="1">
      <alignment horizontal="left"/>
    </xf>
    <xf numFmtId="173" fontId="9" fillId="2" borderId="8" xfId="37" applyFont="1" applyFill="1" applyBorder="1"/>
    <xf numFmtId="173" fontId="41" fillId="0" borderId="14" xfId="37" applyFont="1" applyBorder="1" applyAlignment="1" applyProtection="1">
      <alignment horizontal="left"/>
    </xf>
    <xf numFmtId="173" fontId="41" fillId="0" borderId="20" xfId="37" applyFont="1" applyBorder="1" applyAlignment="1" applyProtection="1">
      <alignment horizontal="center"/>
    </xf>
    <xf numFmtId="173" fontId="41" fillId="0" borderId="3" xfId="37" applyFont="1" applyBorder="1" applyAlignment="1">
      <alignment horizontal="center"/>
    </xf>
    <xf numFmtId="173" fontId="41" fillId="0" borderId="55" xfId="37" applyFont="1" applyBorder="1" applyAlignment="1" applyProtection="1">
      <alignment horizontal="center"/>
    </xf>
    <xf numFmtId="173" fontId="41" fillId="0" borderId="65" xfId="37" applyFont="1" applyBorder="1" applyAlignment="1" applyProtection="1">
      <alignment horizontal="center"/>
    </xf>
    <xf numFmtId="173" fontId="1" fillId="0" borderId="1" xfId="37" applyFont="1" applyBorder="1"/>
    <xf numFmtId="173" fontId="83" fillId="0" borderId="20" xfId="37" applyFont="1" applyBorder="1" applyAlignment="1" applyProtection="1">
      <alignment horizontal="center"/>
    </xf>
    <xf numFmtId="173" fontId="41" fillId="0" borderId="24" xfId="37" applyFont="1" applyBorder="1" applyAlignment="1" applyProtection="1">
      <alignment horizontal="center"/>
    </xf>
    <xf numFmtId="173" fontId="78" fillId="0" borderId="14" xfId="37" applyFont="1" applyBorder="1" applyAlignment="1" applyProtection="1">
      <alignment horizontal="left"/>
    </xf>
    <xf numFmtId="173" fontId="78" fillId="0" borderId="20" xfId="37" applyFont="1" applyBorder="1" applyAlignment="1" applyProtection="1">
      <alignment horizontal="center"/>
    </xf>
    <xf numFmtId="173" fontId="78" fillId="0" borderId="3" xfId="37" applyFont="1" applyBorder="1" applyAlignment="1">
      <alignment horizontal="center"/>
    </xf>
    <xf numFmtId="173" fontId="78" fillId="0" borderId="14" xfId="37" applyFont="1" applyBorder="1" applyAlignment="1" applyProtection="1">
      <alignment horizontal="center"/>
    </xf>
    <xf numFmtId="173" fontId="78" fillId="0" borderId="19" xfId="37" applyFont="1" applyBorder="1" applyAlignment="1" applyProtection="1">
      <alignment horizontal="center"/>
    </xf>
    <xf numFmtId="173" fontId="78" fillId="0" borderId="3" xfId="37" applyFont="1" applyBorder="1" applyAlignment="1" applyProtection="1">
      <alignment horizontal="center"/>
    </xf>
    <xf numFmtId="173" fontId="41" fillId="0" borderId="14" xfId="37" applyFont="1" applyBorder="1" applyAlignment="1" applyProtection="1">
      <alignment horizontal="center"/>
    </xf>
    <xf numFmtId="173" fontId="36" fillId="0" borderId="14" xfId="37" applyFont="1" applyBorder="1" applyAlignment="1" applyProtection="1">
      <alignment horizontal="left"/>
    </xf>
    <xf numFmtId="173" fontId="36" fillId="0" borderId="3" xfId="37" applyFont="1" applyBorder="1" applyAlignment="1">
      <alignment horizontal="center"/>
    </xf>
    <xf numFmtId="173" fontId="36" fillId="0" borderId="24" xfId="37" applyFont="1" applyBorder="1" applyAlignment="1" applyProtection="1">
      <alignment horizontal="center"/>
    </xf>
    <xf numFmtId="173" fontId="36" fillId="0" borderId="19" xfId="37" applyFont="1" applyBorder="1" applyAlignment="1" applyProtection="1">
      <alignment horizontal="center"/>
    </xf>
    <xf numFmtId="173" fontId="36" fillId="0" borderId="42" xfId="37" applyFont="1" applyBorder="1" applyAlignment="1" applyProtection="1">
      <alignment horizontal="center"/>
    </xf>
    <xf numFmtId="173" fontId="8" fillId="0" borderId="0" xfId="37" applyFont="1"/>
    <xf numFmtId="173" fontId="78" fillId="0" borderId="24" xfId="37" applyFont="1" applyBorder="1" applyAlignment="1" applyProtection="1">
      <alignment horizontal="center"/>
    </xf>
    <xf numFmtId="173" fontId="78" fillId="0" borderId="42" xfId="37" applyFont="1" applyBorder="1" applyAlignment="1" applyProtection="1">
      <alignment horizontal="center"/>
    </xf>
    <xf numFmtId="173" fontId="38" fillId="0" borderId="36" xfId="37" applyFont="1" applyBorder="1" applyAlignment="1" applyProtection="1">
      <alignment horizontal="center"/>
    </xf>
    <xf numFmtId="173" fontId="38" fillId="0" borderId="19" xfId="37" applyFont="1" applyBorder="1" applyAlignment="1" applyProtection="1">
      <alignment horizontal="center"/>
    </xf>
    <xf numFmtId="173" fontId="15" fillId="0" borderId="1" xfId="37" applyFont="1" applyBorder="1"/>
    <xf numFmtId="173" fontId="15" fillId="0" borderId="0" xfId="37" applyFont="1"/>
    <xf numFmtId="173" fontId="41" fillId="0" borderId="3" xfId="37" applyFont="1" applyBorder="1" applyAlignment="1" applyProtection="1">
      <alignment horizontal="center"/>
    </xf>
    <xf numFmtId="173" fontId="78" fillId="0" borderId="46" xfId="37" applyFont="1" applyBorder="1"/>
    <xf numFmtId="173" fontId="83" fillId="0" borderId="3" xfId="37" applyFont="1" applyBorder="1" applyAlignment="1">
      <alignment horizontal="center"/>
    </xf>
    <xf numFmtId="173" fontId="83" fillId="0" borderId="24" xfId="37" applyFont="1" applyBorder="1" applyAlignment="1" applyProtection="1">
      <alignment horizontal="center"/>
    </xf>
    <xf numFmtId="173" fontId="95" fillId="0" borderId="1" xfId="37" applyFont="1" applyBorder="1"/>
    <xf numFmtId="173" fontId="36" fillId="0" borderId="20" xfId="37" applyFont="1" applyBorder="1" applyAlignment="1" applyProtection="1">
      <alignment horizontal="center"/>
    </xf>
    <xf numFmtId="173" fontId="36" fillId="0" borderId="3" xfId="37" applyFont="1" applyBorder="1" applyAlignment="1" applyProtection="1">
      <alignment horizontal="center"/>
    </xf>
    <xf numFmtId="173" fontId="36" fillId="0" borderId="14" xfId="37" applyFont="1" applyBorder="1" applyAlignment="1" applyProtection="1">
      <alignment horizontal="center"/>
    </xf>
    <xf numFmtId="173" fontId="78" fillId="0" borderId="19" xfId="37" applyNumberFormat="1" applyFont="1" applyBorder="1" applyAlignment="1" applyProtection="1">
      <alignment horizontal="center"/>
    </xf>
    <xf numFmtId="173" fontId="78" fillId="0" borderId="14" xfId="37" applyFont="1" applyBorder="1" applyAlignment="1">
      <alignment horizontal="center"/>
    </xf>
    <xf numFmtId="173" fontId="78" fillId="0" borderId="19" xfId="37" applyFont="1" applyBorder="1" applyAlignment="1">
      <alignment horizontal="center"/>
    </xf>
    <xf numFmtId="173" fontId="79" fillId="0" borderId="14" xfId="37" applyFont="1" applyBorder="1" applyAlignment="1" applyProtection="1">
      <alignment horizontal="left"/>
    </xf>
    <xf numFmtId="173" fontId="79" fillId="0" borderId="20" xfId="37" applyFont="1" applyBorder="1" applyAlignment="1" applyProtection="1">
      <alignment horizontal="center"/>
    </xf>
    <xf numFmtId="173" fontId="79" fillId="0" borderId="3" xfId="37" applyFont="1" applyBorder="1" applyAlignment="1">
      <alignment horizontal="center"/>
    </xf>
    <xf numFmtId="173" fontId="79" fillId="0" borderId="3" xfId="37" applyFont="1" applyBorder="1" applyAlignment="1" applyProtection="1">
      <alignment horizontal="center"/>
    </xf>
    <xf numFmtId="173" fontId="79" fillId="0" borderId="14" xfId="37" applyFont="1" applyBorder="1" applyAlignment="1" applyProtection="1">
      <alignment horizontal="center"/>
    </xf>
    <xf numFmtId="173" fontId="79" fillId="0" borderId="19" xfId="37" applyFont="1" applyBorder="1" applyAlignment="1" applyProtection="1">
      <alignment horizontal="center"/>
    </xf>
    <xf numFmtId="173" fontId="79" fillId="0" borderId="0" xfId="37" applyFont="1" applyAlignment="1" applyProtection="1">
      <alignment horizontal="left"/>
    </xf>
    <xf numFmtId="173" fontId="79" fillId="0" borderId="0" xfId="37" applyFont="1"/>
    <xf numFmtId="173" fontId="79" fillId="0" borderId="0" xfId="37" applyNumberFormat="1" applyFont="1" applyProtection="1"/>
    <xf numFmtId="173" fontId="8" fillId="0" borderId="0" xfId="37" applyNumberFormat="1" applyProtection="1"/>
    <xf numFmtId="0" fontId="8" fillId="0" borderId="0" xfId="39"/>
    <xf numFmtId="0" fontId="36" fillId="0" borderId="0" xfId="39" applyFont="1" applyAlignment="1" applyProtection="1">
      <alignment horizontal="center"/>
    </xf>
    <xf numFmtId="0" fontId="83" fillId="0" borderId="51" xfId="39" applyFont="1" applyFill="1" applyBorder="1"/>
    <xf numFmtId="0" fontId="83" fillId="0" borderId="9" xfId="39" applyFont="1" applyFill="1" applyBorder="1"/>
    <xf numFmtId="0" fontId="83" fillId="0" borderId="15" xfId="39" applyFont="1" applyFill="1" applyBorder="1"/>
    <xf numFmtId="0" fontId="83" fillId="0" borderId="52" xfId="39" applyFont="1" applyFill="1" applyBorder="1"/>
    <xf numFmtId="0" fontId="88" fillId="6" borderId="9" xfId="39" applyFont="1" applyFill="1" applyBorder="1"/>
    <xf numFmtId="0" fontId="83" fillId="0" borderId="5" xfId="39" applyFont="1" applyFill="1" applyBorder="1" applyAlignment="1" applyProtection="1">
      <alignment horizontal="left"/>
    </xf>
    <xf numFmtId="0" fontId="83" fillId="0" borderId="0" xfId="39" applyFont="1" applyFill="1" applyAlignment="1" applyProtection="1">
      <alignment horizontal="left"/>
    </xf>
    <xf numFmtId="0" fontId="83" fillId="0" borderId="0" xfId="39" applyFont="1" applyFill="1"/>
    <xf numFmtId="0" fontId="83" fillId="0" borderId="1" xfId="39" applyFont="1" applyFill="1" applyBorder="1"/>
    <xf numFmtId="0" fontId="1" fillId="6" borderId="0" xfId="39" applyFont="1" applyFill="1"/>
    <xf numFmtId="0" fontId="41" fillId="0" borderId="5" xfId="39" applyFont="1" applyFill="1" applyBorder="1" applyAlignment="1" applyProtection="1">
      <alignment horizontal="left"/>
    </xf>
    <xf numFmtId="0" fontId="83" fillId="0" borderId="15" xfId="39" applyFont="1" applyFill="1" applyBorder="1" applyAlignment="1" applyProtection="1">
      <alignment horizontal="left"/>
    </xf>
    <xf numFmtId="0" fontId="83" fillId="0" borderId="18" xfId="39" applyFont="1" applyFill="1" applyBorder="1"/>
    <xf numFmtId="0" fontId="83" fillId="0" borderId="52" xfId="39" applyFont="1" applyFill="1" applyBorder="1" applyAlignment="1" applyProtection="1">
      <alignment horizontal="left"/>
    </xf>
    <xf numFmtId="0" fontId="1" fillId="6" borderId="9" xfId="39" applyFont="1" applyFill="1" applyBorder="1"/>
    <xf numFmtId="0" fontId="83" fillId="0" borderId="21" xfId="39" applyFont="1" applyFill="1" applyBorder="1"/>
    <xf numFmtId="0" fontId="83" fillId="0" borderId="3" xfId="39" applyFont="1" applyFill="1" applyBorder="1" applyAlignment="1" applyProtection="1">
      <alignment horizontal="left"/>
    </xf>
    <xf numFmtId="0" fontId="83" fillId="0" borderId="14" xfId="39" applyFont="1" applyFill="1" applyBorder="1" applyAlignment="1" applyProtection="1">
      <alignment horizontal="left"/>
    </xf>
    <xf numFmtId="0" fontId="83" fillId="0" borderId="19" xfId="39" applyFont="1" applyFill="1" applyBorder="1" applyAlignment="1" applyProtection="1">
      <alignment horizontal="left"/>
    </xf>
    <xf numFmtId="0" fontId="1" fillId="6" borderId="20" xfId="39" applyFont="1" applyFill="1" applyBorder="1"/>
    <xf numFmtId="0" fontId="78" fillId="0" borderId="23" xfId="39" applyFont="1" applyBorder="1"/>
    <xf numFmtId="0" fontId="78" fillId="0" borderId="8" xfId="39" applyFont="1" applyBorder="1"/>
    <xf numFmtId="0" fontId="78" fillId="0" borderId="24" xfId="39" applyFont="1" applyBorder="1"/>
    <xf numFmtId="0" fontId="78" fillId="0" borderId="36" xfId="39" applyFont="1" applyBorder="1"/>
    <xf numFmtId="0" fontId="88" fillId="0" borderId="25" xfId="39" applyFont="1" applyBorder="1"/>
    <xf numFmtId="0" fontId="41" fillId="0" borderId="21" xfId="39" applyFont="1" applyBorder="1" applyAlignment="1" applyProtection="1">
      <alignment horizontal="left"/>
    </xf>
    <xf numFmtId="0" fontId="41" fillId="0" borderId="3" xfId="39" applyFont="1" applyBorder="1" applyProtection="1"/>
    <xf numFmtId="0" fontId="41" fillId="0" borderId="19" xfId="39" applyFont="1" applyBorder="1" applyProtection="1"/>
    <xf numFmtId="0" fontId="8" fillId="0" borderId="20" xfId="39" applyBorder="1"/>
    <xf numFmtId="0" fontId="78" fillId="0" borderId="21" xfId="39" applyFont="1" applyBorder="1" applyAlignment="1" applyProtection="1">
      <alignment horizontal="left"/>
    </xf>
    <xf numFmtId="0" fontId="78" fillId="0" borderId="3" xfId="39" applyFont="1" applyBorder="1" applyProtection="1"/>
    <xf numFmtId="173" fontId="78" fillId="0" borderId="3" xfId="39" applyNumberFormat="1" applyFont="1" applyBorder="1" applyProtection="1"/>
    <xf numFmtId="0" fontId="78" fillId="0" borderId="3" xfId="39" applyFont="1" applyBorder="1"/>
    <xf numFmtId="0" fontId="78" fillId="0" borderId="14" xfId="39" applyFont="1" applyBorder="1" applyProtection="1"/>
    <xf numFmtId="0" fontId="78" fillId="0" borderId="19" xfId="39" applyFont="1" applyBorder="1"/>
    <xf numFmtId="0" fontId="15" fillId="0" borderId="20" xfId="39" applyFont="1" applyBorder="1"/>
    <xf numFmtId="0" fontId="15" fillId="0" borderId="3" xfId="39" applyFont="1" applyBorder="1" applyProtection="1"/>
    <xf numFmtId="0" fontId="79" fillId="0" borderId="21" xfId="39" applyFont="1" applyFill="1" applyBorder="1" applyAlignment="1" applyProtection="1">
      <alignment horizontal="left"/>
    </xf>
    <xf numFmtId="0" fontId="79" fillId="0" borderId="3" xfId="39" applyFont="1" applyFill="1" applyBorder="1" applyProtection="1"/>
    <xf numFmtId="0" fontId="79" fillId="0" borderId="3" xfId="39" applyFont="1" applyFill="1" applyBorder="1"/>
    <xf numFmtId="0" fontId="79" fillId="0" borderId="14" xfId="39" applyFont="1" applyFill="1" applyBorder="1"/>
    <xf numFmtId="0" fontId="79" fillId="0" borderId="19" xfId="39" applyFont="1" applyFill="1" applyBorder="1"/>
    <xf numFmtId="0" fontId="1" fillId="0" borderId="20" xfId="39" applyFont="1" applyBorder="1"/>
    <xf numFmtId="0" fontId="78" fillId="0" borderId="21" xfId="39" applyFont="1" applyFill="1" applyBorder="1" applyAlignment="1" applyProtection="1">
      <alignment horizontal="left"/>
    </xf>
    <xf numFmtId="0" fontId="78" fillId="0" borderId="3" xfId="39" applyFont="1" applyFill="1" applyBorder="1" applyProtection="1"/>
    <xf numFmtId="173" fontId="78" fillId="0" borderId="3" xfId="39" applyNumberFormat="1" applyFont="1" applyFill="1" applyBorder="1" applyProtection="1"/>
    <xf numFmtId="0" fontId="78" fillId="0" borderId="3" xfId="39" applyFont="1" applyFill="1" applyBorder="1"/>
    <xf numFmtId="0" fontId="78" fillId="0" borderId="14" xfId="39" applyFont="1" applyFill="1" applyBorder="1" applyProtection="1"/>
    <xf numFmtId="0" fontId="78" fillId="0" borderId="19" xfId="39" applyFont="1" applyFill="1" applyBorder="1"/>
    <xf numFmtId="0" fontId="79" fillId="0" borderId="14" xfId="39" applyFont="1" applyFill="1" applyBorder="1" applyProtection="1"/>
    <xf numFmtId="173" fontId="79" fillId="0" borderId="3" xfId="39" applyNumberFormat="1" applyFont="1" applyFill="1" applyBorder="1" applyProtection="1"/>
    <xf numFmtId="0" fontId="8" fillId="0" borderId="0" xfId="39" applyFont="1"/>
    <xf numFmtId="0" fontId="78" fillId="0" borderId="19" xfId="39" applyFont="1" applyFill="1" applyBorder="1" applyProtection="1"/>
    <xf numFmtId="0" fontId="9" fillId="0" borderId="0" xfId="39" applyFont="1"/>
    <xf numFmtId="0" fontId="36" fillId="0" borderId="0" xfId="39" applyFont="1" applyAlignment="1" applyProtection="1">
      <alignment horizontal="left"/>
    </xf>
    <xf numFmtId="0" fontId="38" fillId="0" borderId="0" xfId="39" applyFont="1"/>
    <xf numFmtId="173" fontId="88" fillId="0" borderId="0" xfId="40"/>
    <xf numFmtId="173" fontId="5" fillId="0" borderId="0" xfId="40" applyFont="1"/>
    <xf numFmtId="173" fontId="96" fillId="0" borderId="0" xfId="40" applyFont="1"/>
    <xf numFmtId="173" fontId="96" fillId="0" borderId="0" xfId="40" applyFont="1" applyAlignment="1" applyProtection="1">
      <alignment horizontal="left"/>
    </xf>
    <xf numFmtId="173" fontId="96" fillId="0" borderId="0" xfId="40" applyFont="1" applyAlignment="1" applyProtection="1">
      <alignment horizontal="center"/>
    </xf>
    <xf numFmtId="173" fontId="97" fillId="0" borderId="0" xfId="40" applyFont="1"/>
    <xf numFmtId="173" fontId="5" fillId="0" borderId="0" xfId="40" applyFont="1" applyAlignment="1" applyProtection="1">
      <alignment horizontal="center"/>
    </xf>
    <xf numFmtId="173" fontId="90" fillId="0" borderId="51" xfId="40" applyFont="1" applyFill="1" applyBorder="1"/>
    <xf numFmtId="173" fontId="90" fillId="0" borderId="9" xfId="40" applyFont="1" applyFill="1" applyBorder="1"/>
    <xf numFmtId="173" fontId="90" fillId="0" borderId="15" xfId="40" applyFont="1" applyFill="1" applyBorder="1"/>
    <xf numFmtId="173" fontId="90" fillId="0" borderId="52" xfId="40" applyFont="1" applyFill="1" applyBorder="1"/>
    <xf numFmtId="173" fontId="32" fillId="0" borderId="5" xfId="40" applyFont="1" applyFill="1" applyBorder="1" applyAlignment="1" applyProtection="1">
      <alignment horizontal="left"/>
    </xf>
    <xf numFmtId="173" fontId="32" fillId="0" borderId="0" xfId="40" applyFont="1" applyFill="1" applyAlignment="1" applyProtection="1">
      <alignment horizontal="left"/>
    </xf>
    <xf numFmtId="173" fontId="32" fillId="0" borderId="0" xfId="40" applyFont="1" applyFill="1"/>
    <xf numFmtId="173" fontId="32" fillId="0" borderId="1" xfId="40" applyFont="1" applyFill="1" applyBorder="1"/>
    <xf numFmtId="173" fontId="32" fillId="0" borderId="7" xfId="40" applyFont="1" applyFill="1" applyBorder="1"/>
    <xf numFmtId="173" fontId="32" fillId="0" borderId="5" xfId="40" applyFont="1" applyFill="1" applyBorder="1"/>
    <xf numFmtId="173" fontId="32" fillId="0" borderId="18" xfId="40" applyFont="1" applyFill="1" applyBorder="1" applyAlignment="1" applyProtection="1">
      <alignment horizontal="center"/>
    </xf>
    <xf numFmtId="173" fontId="32" fillId="0" borderId="15" xfId="40" applyFont="1" applyFill="1" applyBorder="1" applyAlignment="1" applyProtection="1">
      <alignment horizontal="center"/>
    </xf>
    <xf numFmtId="173" fontId="32" fillId="0" borderId="52" xfId="40" applyFont="1" applyFill="1" applyBorder="1" applyAlignment="1" applyProtection="1">
      <alignment horizontal="center"/>
    </xf>
    <xf numFmtId="173" fontId="90" fillId="0" borderId="21" xfId="40" applyFont="1" applyFill="1" applyBorder="1"/>
    <xf numFmtId="173" fontId="90" fillId="0" borderId="14" xfId="40" applyFont="1" applyFill="1" applyBorder="1"/>
    <xf numFmtId="173" fontId="90" fillId="0" borderId="3" xfId="40" applyFont="1" applyFill="1" applyBorder="1"/>
    <xf numFmtId="173" fontId="90" fillId="0" borderId="19" xfId="40" applyFont="1" applyFill="1" applyBorder="1"/>
    <xf numFmtId="173" fontId="32" fillId="0" borderId="21" xfId="40" applyFont="1" applyBorder="1" applyAlignment="1" applyProtection="1">
      <alignment horizontal="left"/>
    </xf>
    <xf numFmtId="173" fontId="32" fillId="0" borderId="14" xfId="40" applyFont="1" applyBorder="1" applyAlignment="1" applyProtection="1">
      <alignment horizontal="center"/>
    </xf>
    <xf numFmtId="173" fontId="32" fillId="0" borderId="3" xfId="40" applyFont="1" applyBorder="1" applyAlignment="1" applyProtection="1">
      <alignment horizontal="center"/>
    </xf>
    <xf numFmtId="173" fontId="32" fillId="0" borderId="19" xfId="40" applyFont="1" applyBorder="1" applyAlignment="1" applyProtection="1">
      <alignment horizontal="center"/>
    </xf>
    <xf numFmtId="173" fontId="39" fillId="0" borderId="21" xfId="40" applyFont="1" applyBorder="1" applyAlignment="1" applyProtection="1">
      <alignment horizontal="left"/>
    </xf>
    <xf numFmtId="173" fontId="39" fillId="0" borderId="14" xfId="40" applyFont="1" applyBorder="1" applyAlignment="1" applyProtection="1">
      <alignment horizontal="center"/>
    </xf>
    <xf numFmtId="173" fontId="39" fillId="0" borderId="3" xfId="40" applyFont="1" applyBorder="1" applyAlignment="1" applyProtection="1">
      <alignment horizontal="center"/>
    </xf>
    <xf numFmtId="173" fontId="39" fillId="0" borderId="3" xfId="40" applyFont="1" applyBorder="1" applyAlignment="1">
      <alignment horizontal="center"/>
    </xf>
    <xf numFmtId="173" fontId="39" fillId="0" borderId="19" xfId="40" applyFont="1" applyBorder="1" applyAlignment="1">
      <alignment horizontal="center"/>
    </xf>
    <xf numFmtId="173" fontId="39" fillId="0" borderId="3" xfId="40" applyNumberFormat="1" applyFont="1" applyBorder="1" applyAlignment="1" applyProtection="1">
      <alignment horizontal="center"/>
    </xf>
    <xf numFmtId="173" fontId="39" fillId="0" borderId="19" xfId="40" applyFont="1" applyBorder="1" applyAlignment="1" applyProtection="1">
      <alignment horizontal="center"/>
    </xf>
    <xf numFmtId="173" fontId="39" fillId="0" borderId="56" xfId="40" applyFont="1" applyBorder="1" applyAlignment="1" applyProtection="1">
      <alignment horizontal="left"/>
    </xf>
    <xf numFmtId="173" fontId="39" fillId="0" borderId="41" xfId="40" applyFont="1" applyBorder="1" applyAlignment="1" applyProtection="1">
      <alignment horizontal="center"/>
    </xf>
    <xf numFmtId="173" fontId="39" fillId="0" borderId="44" xfId="40" applyFont="1" applyBorder="1" applyAlignment="1" applyProtection="1">
      <alignment horizontal="center"/>
    </xf>
    <xf numFmtId="173" fontId="39" fillId="0" borderId="44" xfId="40" applyNumberFormat="1" applyFont="1" applyBorder="1" applyAlignment="1" applyProtection="1">
      <alignment horizontal="center"/>
    </xf>
    <xf numFmtId="173" fontId="39" fillId="0" borderId="45" xfId="40" applyFont="1" applyBorder="1" applyAlignment="1" applyProtection="1">
      <alignment horizontal="center"/>
    </xf>
    <xf numFmtId="173" fontId="32" fillId="0" borderId="0" xfId="40" applyFont="1" applyAlignment="1" applyProtection="1">
      <alignment horizontal="left"/>
    </xf>
    <xf numFmtId="173" fontId="38" fillId="0" borderId="0" xfId="40" applyFont="1"/>
    <xf numFmtId="173" fontId="38" fillId="0" borderId="0" xfId="40" applyNumberFormat="1" applyFont="1" applyProtection="1"/>
    <xf numFmtId="173" fontId="79" fillId="0" borderId="0" xfId="40" applyFont="1"/>
    <xf numFmtId="173" fontId="46" fillId="0" borderId="0" xfId="40" applyFont="1" applyAlignment="1" applyProtection="1">
      <alignment horizontal="left"/>
    </xf>
    <xf numFmtId="173" fontId="88" fillId="0" borderId="0" xfId="40" applyNumberFormat="1" applyProtection="1"/>
    <xf numFmtId="172" fontId="88" fillId="0" borderId="0" xfId="40" applyNumberFormat="1" applyProtection="1"/>
    <xf numFmtId="173" fontId="88" fillId="0" borderId="0" xfId="40" applyAlignment="1" applyProtection="1">
      <alignment horizontal="left"/>
    </xf>
    <xf numFmtId="0" fontId="13" fillId="0" borderId="0" xfId="31"/>
    <xf numFmtId="0" fontId="7" fillId="0" borderId="0" xfId="31" applyFont="1" applyAlignment="1" applyProtection="1">
      <alignment horizontal="center"/>
    </xf>
    <xf numFmtId="0" fontId="93" fillId="0" borderId="0" xfId="31" applyFont="1" applyAlignment="1" applyProtection="1">
      <alignment horizontal="center"/>
    </xf>
    <xf numFmtId="0" fontId="34" fillId="0" borderId="32" xfId="31" applyFont="1" applyFill="1" applyBorder="1"/>
    <xf numFmtId="0" fontId="6" fillId="0" borderId="0" xfId="31" applyFont="1"/>
    <xf numFmtId="0" fontId="75" fillId="0" borderId="4" xfId="31" applyFont="1" applyFill="1" applyBorder="1" applyAlignment="1" applyProtection="1">
      <alignment horizontal="left"/>
    </xf>
    <xf numFmtId="0" fontId="68" fillId="0" borderId="13" xfId="31" applyFont="1" applyFill="1" applyBorder="1" applyAlignment="1">
      <alignment horizontal="center"/>
    </xf>
    <xf numFmtId="0" fontId="32" fillId="0" borderId="13" xfId="31" applyFont="1" applyFill="1" applyBorder="1" applyAlignment="1" applyProtection="1">
      <alignment horizontal="center"/>
    </xf>
    <xf numFmtId="0" fontId="75" fillId="0" borderId="60" xfId="31" applyFont="1" applyFill="1" applyBorder="1" applyAlignment="1" applyProtection="1">
      <alignment horizontal="left"/>
    </xf>
    <xf numFmtId="0" fontId="32" fillId="0" borderId="22" xfId="31" applyFont="1" applyFill="1" applyBorder="1" applyAlignment="1" applyProtection="1">
      <alignment horizontal="center"/>
    </xf>
    <xf numFmtId="0" fontId="4" fillId="0" borderId="21" xfId="31" applyFont="1" applyBorder="1" applyAlignment="1" applyProtection="1">
      <alignment horizontal="left"/>
    </xf>
    <xf numFmtId="0" fontId="4" fillId="0" borderId="3" xfId="31" applyFont="1" applyBorder="1" applyAlignment="1" applyProtection="1">
      <alignment horizontal="center"/>
    </xf>
    <xf numFmtId="0" fontId="20" fillId="0" borderId="0" xfId="31" applyFont="1"/>
    <xf numFmtId="0" fontId="2" fillId="0" borderId="21" xfId="31" applyFont="1" applyBorder="1" applyAlignment="1" applyProtection="1">
      <alignment horizontal="left"/>
    </xf>
    <xf numFmtId="0" fontId="2" fillId="0" borderId="3" xfId="31" applyFont="1" applyBorder="1" applyAlignment="1" applyProtection="1">
      <alignment horizontal="center"/>
    </xf>
    <xf numFmtId="0" fontId="37" fillId="0" borderId="3" xfId="31" applyFont="1" applyFill="1" applyBorder="1" applyAlignment="1">
      <alignment horizontal="center"/>
    </xf>
    <xf numFmtId="0" fontId="37" fillId="0" borderId="3" xfId="31" applyFont="1" applyBorder="1" applyAlignment="1">
      <alignment horizontal="center"/>
    </xf>
    <xf numFmtId="173" fontId="6" fillId="0" borderId="0" xfId="31" applyNumberFormat="1" applyFont="1" applyProtection="1"/>
    <xf numFmtId="0" fontId="37" fillId="0" borderId="21" xfId="31" applyFont="1" applyFill="1" applyBorder="1" applyAlignment="1" applyProtection="1">
      <alignment horizontal="left"/>
    </xf>
    <xf numFmtId="0" fontId="30" fillId="0" borderId="21" xfId="31" applyFont="1" applyBorder="1" applyAlignment="1" applyProtection="1">
      <alignment horizontal="left"/>
    </xf>
    <xf numFmtId="0" fontId="30" fillId="0" borderId="3" xfId="31" applyFont="1" applyFill="1" applyBorder="1" applyAlignment="1">
      <alignment horizontal="center"/>
    </xf>
    <xf numFmtId="0" fontId="37" fillId="0" borderId="3" xfId="31" applyFont="1" applyFill="1" applyBorder="1" applyAlignment="1" applyProtection="1">
      <alignment horizontal="center"/>
    </xf>
    <xf numFmtId="0" fontId="30" fillId="0" borderId="21" xfId="31" applyFont="1" applyFill="1" applyBorder="1" applyAlignment="1" applyProtection="1">
      <alignment horizontal="left"/>
    </xf>
    <xf numFmtId="173" fontId="6" fillId="0" borderId="0" xfId="31" applyNumberFormat="1" applyFont="1" applyFill="1" applyProtection="1"/>
    <xf numFmtId="0" fontId="2" fillId="0" borderId="21" xfId="31" applyFont="1" applyFill="1" applyBorder="1" applyAlignment="1" applyProtection="1">
      <alignment horizontal="left"/>
    </xf>
    <xf numFmtId="0" fontId="2" fillId="0" borderId="3" xfId="31" applyFont="1" applyFill="1" applyBorder="1" applyAlignment="1" applyProtection="1">
      <alignment horizontal="center"/>
    </xf>
    <xf numFmtId="0" fontId="20" fillId="0" borderId="0" xfId="31" applyFont="1" applyFill="1"/>
    <xf numFmtId="0" fontId="6" fillId="0" borderId="0" xfId="31" applyFont="1" applyFill="1"/>
    <xf numFmtId="0" fontId="98" fillId="0" borderId="0" xfId="31" applyFont="1" applyAlignment="1" applyProtection="1">
      <alignment horizontal="left"/>
    </xf>
    <xf numFmtId="0" fontId="37" fillId="0" borderId="0" xfId="31" applyFont="1" applyBorder="1"/>
    <xf numFmtId="0" fontId="37" fillId="0" borderId="0" xfId="31" applyFont="1" applyFill="1" applyBorder="1"/>
    <xf numFmtId="0" fontId="73" fillId="0" borderId="0" xfId="31" applyFont="1" applyFill="1"/>
    <xf numFmtId="0" fontId="37" fillId="0" borderId="0" xfId="31" applyFont="1" applyFill="1"/>
    <xf numFmtId="0" fontId="13" fillId="0" borderId="0" xfId="31" applyFill="1"/>
    <xf numFmtId="0" fontId="52" fillId="0" borderId="0" xfId="2" applyFont="1" applyFill="1" applyBorder="1" applyAlignment="1" applyProtection="1">
      <alignment horizontal="center"/>
    </xf>
    <xf numFmtId="0" fontId="60" fillId="0" borderId="47" xfId="5" applyFont="1" applyFill="1" applyBorder="1" applyAlignment="1" applyProtection="1">
      <alignment horizontal="left"/>
    </xf>
    <xf numFmtId="0" fontId="60" fillId="0" borderId="6" xfId="5" applyFont="1" applyFill="1" applyBorder="1" applyAlignment="1" applyProtection="1">
      <alignment horizontal="center"/>
    </xf>
    <xf numFmtId="0" fontId="60" fillId="0" borderId="27" xfId="5" applyFont="1" applyFill="1" applyBorder="1" applyAlignment="1" applyProtection="1">
      <alignment horizontal="center"/>
    </xf>
    <xf numFmtId="0" fontId="60" fillId="0" borderId="1" xfId="5" applyFont="1" applyFill="1" applyBorder="1" applyAlignment="1" applyProtection="1">
      <alignment horizontal="center"/>
    </xf>
    <xf numFmtId="0" fontId="60" fillId="0" borderId="2" xfId="5" applyFont="1" applyFill="1" applyBorder="1" applyAlignment="1" applyProtection="1">
      <alignment horizontal="center"/>
    </xf>
    <xf numFmtId="0" fontId="60" fillId="0" borderId="0" xfId="5" applyFont="1" applyFill="1" applyAlignment="1" applyProtection="1">
      <alignment horizontal="center"/>
    </xf>
    <xf numFmtId="0" fontId="60" fillId="0" borderId="13" xfId="5" applyFont="1" applyFill="1" applyBorder="1" applyAlignment="1" applyProtection="1">
      <alignment horizontal="center"/>
    </xf>
    <xf numFmtId="0" fontId="60" fillId="0" borderId="7" xfId="5" applyFont="1" applyFill="1" applyBorder="1" applyAlignment="1" applyProtection="1">
      <alignment horizontal="center"/>
    </xf>
    <xf numFmtId="0" fontId="99" fillId="0" borderId="0" xfId="8" applyFont="1" applyAlignment="1" applyProtection="1">
      <alignment horizontal="left"/>
    </xf>
    <xf numFmtId="0" fontId="68" fillId="0" borderId="13" xfId="11" applyFont="1" applyBorder="1" applyAlignment="1">
      <alignment horizontal="center"/>
    </xf>
    <xf numFmtId="0" fontId="60" fillId="0" borderId="0" xfId="11" applyFont="1" applyFill="1" applyBorder="1" applyAlignment="1" applyProtection="1">
      <alignment horizontal="left"/>
    </xf>
    <xf numFmtId="0" fontId="60" fillId="0" borderId="19" xfId="11" applyFont="1" applyFill="1" applyBorder="1" applyAlignment="1" applyProtection="1">
      <alignment horizontal="left"/>
    </xf>
    <xf numFmtId="0" fontId="60" fillId="0" borderId="32" xfId="11" applyFont="1" applyFill="1" applyBorder="1"/>
    <xf numFmtId="0" fontId="10" fillId="0" borderId="7" xfId="11" applyFont="1" applyBorder="1"/>
    <xf numFmtId="0" fontId="10" fillId="0" borderId="16" xfId="11" applyFont="1" applyBorder="1"/>
    <xf numFmtId="0" fontId="68" fillId="0" borderId="0" xfId="11" applyFont="1"/>
    <xf numFmtId="0" fontId="76" fillId="0" borderId="0" xfId="9" applyFont="1" applyAlignment="1" applyProtection="1">
      <alignment horizontal="center"/>
    </xf>
    <xf numFmtId="0" fontId="39" fillId="0" borderId="14" xfId="0" applyFont="1" applyBorder="1" applyAlignment="1" applyProtection="1">
      <alignment horizontal="center"/>
    </xf>
    <xf numFmtId="0" fontId="32" fillId="3" borderId="0" xfId="0" applyFont="1" applyFill="1" applyAlignment="1" applyProtection="1">
      <alignment horizontal="left"/>
    </xf>
    <xf numFmtId="173" fontId="81" fillId="0" borderId="66" xfId="20" applyFont="1" applyFill="1" applyBorder="1"/>
    <xf numFmtId="173" fontId="61" fillId="0" borderId="14" xfId="41" applyFont="1" applyBorder="1" applyAlignment="1" applyProtection="1">
      <alignment horizontal="center"/>
    </xf>
    <xf numFmtId="172" fontId="61" fillId="0" borderId="17" xfId="41" applyNumberFormat="1" applyFont="1" applyBorder="1" applyAlignment="1" applyProtection="1">
      <alignment horizontal="center"/>
    </xf>
    <xf numFmtId="172" fontId="61" fillId="0" borderId="14" xfId="41" applyNumberFormat="1" applyFont="1" applyBorder="1" applyAlignment="1" applyProtection="1">
      <alignment horizontal="center"/>
    </xf>
    <xf numFmtId="172" fontId="61" fillId="0" borderId="19" xfId="41" applyNumberFormat="1" applyFont="1" applyBorder="1" applyAlignment="1" applyProtection="1">
      <alignment horizontal="center"/>
    </xf>
    <xf numFmtId="173" fontId="62" fillId="0" borderId="14" xfId="41" applyFont="1" applyBorder="1" applyProtection="1"/>
    <xf numFmtId="173" fontId="62" fillId="0" borderId="14" xfId="41" applyFont="1" applyBorder="1" applyAlignment="1" applyProtection="1">
      <alignment horizontal="center"/>
    </xf>
    <xf numFmtId="0" fontId="38" fillId="0" borderId="63" xfId="0" applyFont="1" applyBorder="1" applyAlignment="1">
      <alignment horizontal="center"/>
    </xf>
    <xf numFmtId="0" fontId="55" fillId="0" borderId="36" xfId="5" applyFont="1" applyBorder="1" applyAlignment="1">
      <alignment horizontal="center"/>
    </xf>
    <xf numFmtId="0" fontId="60" fillId="0" borderId="34" xfId="5" applyFont="1" applyFill="1" applyBorder="1" applyAlignment="1" applyProtection="1">
      <alignment horizontal="left"/>
    </xf>
    <xf numFmtId="0" fontId="60" fillId="0" borderId="17" xfId="5" applyFont="1" applyFill="1" applyBorder="1" applyAlignment="1" applyProtection="1">
      <alignment horizontal="center"/>
    </xf>
    <xf numFmtId="0" fontId="54" fillId="0" borderId="13" xfId="5" applyFont="1" applyBorder="1" applyAlignment="1">
      <alignment horizontal="center"/>
    </xf>
    <xf numFmtId="0" fontId="60" fillId="0" borderId="3" xfId="5" applyFont="1" applyFill="1" applyBorder="1" applyAlignment="1" applyProtection="1">
      <alignment horizontal="center"/>
    </xf>
    <xf numFmtId="0" fontId="60" fillId="0" borderId="13" xfId="6" applyFont="1" applyFill="1" applyBorder="1" applyAlignment="1" applyProtection="1">
      <alignment horizontal="left"/>
    </xf>
    <xf numFmtId="0" fontId="60" fillId="0" borderId="22" xfId="6" applyFont="1" applyFill="1" applyBorder="1"/>
    <xf numFmtId="0" fontId="67" fillId="0" borderId="28" xfId="6" applyFont="1" applyFill="1" applyBorder="1" applyAlignment="1" applyProtection="1">
      <alignment horizontal="left"/>
    </xf>
    <xf numFmtId="0" fontId="67" fillId="0" borderId="29" xfId="6" applyFont="1" applyFill="1" applyBorder="1"/>
    <xf numFmtId="0" fontId="67" fillId="0" borderId="53" xfId="6" applyFont="1" applyFill="1" applyBorder="1" applyAlignment="1" applyProtection="1">
      <alignment horizontal="left"/>
    </xf>
    <xf numFmtId="0" fontId="67" fillId="0" borderId="29" xfId="6" applyFont="1" applyFill="1" applyBorder="1" applyAlignment="1" applyProtection="1">
      <alignment horizontal="left"/>
    </xf>
    <xf numFmtId="0" fontId="67" fillId="0" borderId="27" xfId="6" applyFont="1" applyFill="1" applyBorder="1" applyAlignment="1" applyProtection="1">
      <alignment horizontal="left"/>
    </xf>
    <xf numFmtId="0" fontId="67" fillId="0" borderId="37" xfId="6" applyFont="1" applyFill="1" applyBorder="1"/>
    <xf numFmtId="0" fontId="60" fillId="0" borderId="61" xfId="6" applyFont="1" applyFill="1" applyBorder="1" applyAlignment="1" applyProtection="1">
      <alignment horizontal="left"/>
    </xf>
    <xf numFmtId="0" fontId="60" fillId="0" borderId="32" xfId="6" applyFont="1" applyFill="1" applyBorder="1" applyAlignment="1" applyProtection="1">
      <alignment horizontal="left"/>
    </xf>
    <xf numFmtId="0" fontId="52" fillId="0" borderId="0" xfId="2" applyFont="1" applyFill="1" applyBorder="1" applyAlignment="1" applyProtection="1">
      <alignment horizontal="left"/>
    </xf>
    <xf numFmtId="0" fontId="52" fillId="0" borderId="7" xfId="2" applyFont="1" applyFill="1" applyBorder="1" applyAlignment="1" applyProtection="1">
      <alignment horizontal="left"/>
    </xf>
    <xf numFmtId="0" fontId="37" fillId="0" borderId="0" xfId="2" applyFont="1" applyBorder="1" applyAlignment="1">
      <alignment horizontal="center"/>
    </xf>
    <xf numFmtId="0" fontId="52" fillId="0" borderId="22" xfId="2" applyFont="1" applyFill="1" applyBorder="1" applyAlignment="1" applyProtection="1">
      <alignment horizontal="left"/>
    </xf>
    <xf numFmtId="0" fontId="13" fillId="0" borderId="52" xfId="2" applyFont="1" applyBorder="1" applyAlignment="1">
      <alignment horizontal="center"/>
    </xf>
    <xf numFmtId="0" fontId="55" fillId="0" borderId="36" xfId="2" applyFont="1" applyBorder="1" applyAlignment="1">
      <alignment horizontal="center"/>
    </xf>
    <xf numFmtId="0" fontId="52" fillId="0" borderId="3" xfId="2" applyFont="1" applyFill="1" applyBorder="1" applyAlignment="1" applyProtection="1">
      <alignment horizontal="center"/>
    </xf>
    <xf numFmtId="0" fontId="52" fillId="0" borderId="17" xfId="2" applyFont="1" applyFill="1" applyBorder="1" applyAlignment="1" applyProtection="1">
      <alignment horizontal="center"/>
    </xf>
    <xf numFmtId="0" fontId="52" fillId="0" borderId="27" xfId="2" applyFont="1" applyFill="1" applyBorder="1" applyAlignment="1" applyProtection="1">
      <alignment horizontal="left"/>
    </xf>
    <xf numFmtId="0" fontId="52" fillId="0" borderId="53" xfId="2" applyFont="1" applyFill="1" applyBorder="1" applyAlignment="1" applyProtection="1">
      <alignment horizontal="left"/>
    </xf>
    <xf numFmtId="0" fontId="55" fillId="0" borderId="35" xfId="2" applyFont="1" applyBorder="1" applyAlignment="1">
      <alignment horizontal="center"/>
    </xf>
    <xf numFmtId="0" fontId="52" fillId="0" borderId="32" xfId="2" applyFont="1" applyFill="1" applyBorder="1" applyAlignment="1" applyProtection="1">
      <alignment horizontal="center"/>
    </xf>
    <xf numFmtId="0" fontId="52" fillId="0" borderId="33" xfId="2" applyFont="1" applyFill="1" applyBorder="1" applyAlignment="1" applyProtection="1">
      <alignment horizontal="center"/>
    </xf>
    <xf numFmtId="0" fontId="14" fillId="0" borderId="0" xfId="2" applyFont="1" applyBorder="1" applyAlignment="1">
      <alignment horizontal="center"/>
    </xf>
    <xf numFmtId="0" fontId="67" fillId="0" borderId="38" xfId="8" applyFont="1" applyFill="1" applyBorder="1" applyAlignment="1" applyProtection="1">
      <alignment horizontal="center"/>
    </xf>
    <xf numFmtId="0" fontId="27" fillId="0" borderId="7" xfId="6" applyFont="1" applyBorder="1" applyProtection="1"/>
    <xf numFmtId="0" fontId="52" fillId="0" borderId="22" xfId="2" applyFont="1" applyFill="1" applyBorder="1" applyAlignment="1" applyProtection="1">
      <alignment horizontal="center"/>
    </xf>
    <xf numFmtId="0" fontId="52" fillId="0" borderId="32" xfId="2" applyFont="1" applyFill="1" applyBorder="1" applyAlignment="1" applyProtection="1">
      <alignment horizontal="left"/>
    </xf>
    <xf numFmtId="0" fontId="52" fillId="0" borderId="4" xfId="2" applyFont="1" applyFill="1" applyBorder="1" applyAlignment="1" applyProtection="1">
      <alignment horizontal="center"/>
    </xf>
    <xf numFmtId="0" fontId="52" fillId="0" borderId="47" xfId="2" applyFont="1" applyFill="1" applyBorder="1" applyAlignment="1" applyProtection="1">
      <alignment horizontal="left"/>
    </xf>
    <xf numFmtId="0" fontId="52" fillId="0" borderId="53" xfId="2" applyFont="1" applyFill="1" applyBorder="1" applyAlignment="1" applyProtection="1">
      <alignment horizontal="center"/>
    </xf>
    <xf numFmtId="0" fontId="49" fillId="0" borderId="13" xfId="3" applyFont="1" applyFill="1" applyBorder="1" applyAlignment="1" applyProtection="1">
      <alignment horizontal="center"/>
    </xf>
    <xf numFmtId="0" fontId="49" fillId="0" borderId="38" xfId="3" applyFont="1" applyFill="1" applyBorder="1" applyAlignment="1" applyProtection="1">
      <alignment horizontal="left"/>
    </xf>
    <xf numFmtId="0" fontId="49" fillId="0" borderId="37" xfId="3" applyFont="1" applyFill="1" applyBorder="1" applyAlignment="1" applyProtection="1">
      <alignment horizontal="left"/>
    </xf>
    <xf numFmtId="0" fontId="49" fillId="0" borderId="5" xfId="3" applyFont="1" applyFill="1" applyBorder="1" applyAlignment="1" applyProtection="1">
      <alignment horizontal="left"/>
    </xf>
    <xf numFmtId="0" fontId="49" fillId="0" borderId="21" xfId="3" applyFont="1" applyFill="1" applyBorder="1" applyAlignment="1" applyProtection="1">
      <alignment horizontal="left"/>
    </xf>
    <xf numFmtId="0" fontId="64" fillId="0" borderId="10" xfId="3" applyFont="1" applyBorder="1" applyAlignment="1">
      <alignment horizontal="center"/>
    </xf>
    <xf numFmtId="0" fontId="6" fillId="0" borderId="0" xfId="3" applyFont="1" applyBorder="1"/>
    <xf numFmtId="0" fontId="52" fillId="0" borderId="0" xfId="3" applyFont="1" applyBorder="1" applyAlignment="1" applyProtection="1">
      <alignment horizontal="center"/>
    </xf>
    <xf numFmtId="0" fontId="62" fillId="0" borderId="28" xfId="3" applyFont="1" applyBorder="1" applyAlignment="1">
      <alignment horizontal="center"/>
    </xf>
    <xf numFmtId="0" fontId="62" fillId="0" borderId="53" xfId="3" applyFont="1" applyBorder="1" applyAlignment="1">
      <alignment horizontal="center"/>
    </xf>
    <xf numFmtId="0" fontId="64" fillId="0" borderId="63" xfId="3" applyFont="1" applyBorder="1" applyAlignment="1">
      <alignment horizontal="center"/>
    </xf>
    <xf numFmtId="0" fontId="10" fillId="0" borderId="52" xfId="3" applyFont="1" applyBorder="1"/>
    <xf numFmtId="0" fontId="61" fillId="0" borderId="19" xfId="3" applyFont="1" applyBorder="1" applyAlignment="1">
      <alignment horizontal="center"/>
    </xf>
    <xf numFmtId="0" fontId="55" fillId="0" borderId="36" xfId="8" applyFont="1" applyBorder="1" applyAlignment="1">
      <alignment horizontal="center"/>
    </xf>
    <xf numFmtId="0" fontId="68" fillId="0" borderId="7" xfId="8" applyFont="1" applyFill="1" applyBorder="1" applyAlignment="1" applyProtection="1">
      <alignment horizontal="center"/>
    </xf>
    <xf numFmtId="0" fontId="55" fillId="0" borderId="36" xfId="8" applyFont="1" applyBorder="1" applyAlignment="1" applyProtection="1">
      <alignment horizontal="center"/>
    </xf>
    <xf numFmtId="0" fontId="37" fillId="0" borderId="7" xfId="8" applyFont="1" applyBorder="1" applyAlignment="1">
      <alignment horizontal="center"/>
    </xf>
    <xf numFmtId="0" fontId="60" fillId="0" borderId="32" xfId="8" applyFont="1" applyFill="1" applyBorder="1" applyAlignment="1" applyProtection="1">
      <alignment horizontal="left"/>
    </xf>
    <xf numFmtId="0" fontId="14" fillId="0" borderId="16" xfId="8" applyFont="1" applyBorder="1"/>
    <xf numFmtId="0" fontId="37" fillId="0" borderId="13" xfId="8" applyFont="1" applyBorder="1" applyAlignment="1">
      <alignment horizontal="center"/>
    </xf>
    <xf numFmtId="0" fontId="55" fillId="0" borderId="42" xfId="8" applyFont="1" applyBorder="1" applyAlignment="1">
      <alignment horizontal="center"/>
    </xf>
    <xf numFmtId="0" fontId="60" fillId="0" borderId="13" xfId="8" applyFont="1" applyFill="1" applyBorder="1" applyAlignment="1" applyProtection="1">
      <alignment horizontal="center"/>
    </xf>
    <xf numFmtId="0" fontId="60" fillId="0" borderId="17" xfId="8" applyFont="1" applyFill="1" applyBorder="1" applyAlignment="1" applyProtection="1">
      <alignment horizontal="center"/>
    </xf>
    <xf numFmtId="0" fontId="60" fillId="0" borderId="0" xfId="8" applyFont="1" applyFill="1" applyAlignment="1" applyProtection="1">
      <alignment horizontal="center"/>
    </xf>
    <xf numFmtId="0" fontId="60" fillId="0" borderId="19" xfId="8" applyFont="1" applyFill="1" applyBorder="1" applyAlignment="1" applyProtection="1">
      <alignment horizontal="center"/>
    </xf>
    <xf numFmtId="0" fontId="60" fillId="0" borderId="32" xfId="8" applyFont="1" applyFill="1" applyBorder="1" applyAlignment="1" applyProtection="1">
      <alignment horizontal="center"/>
    </xf>
    <xf numFmtId="0" fontId="60" fillId="0" borderId="7" xfId="8" applyFont="1" applyFill="1" applyBorder="1" applyAlignment="1" applyProtection="1">
      <alignment horizontal="center"/>
    </xf>
    <xf numFmtId="0" fontId="60" fillId="0" borderId="16" xfId="8" applyFont="1" applyFill="1" applyBorder="1" applyAlignment="1" applyProtection="1">
      <alignment horizontal="center"/>
    </xf>
    <xf numFmtId="0" fontId="60" fillId="0" borderId="1" xfId="8" applyFont="1" applyFill="1" applyBorder="1" applyAlignment="1" applyProtection="1">
      <alignment horizontal="center"/>
    </xf>
    <xf numFmtId="0" fontId="60" fillId="0" borderId="3" xfId="8" applyFont="1" applyFill="1" applyBorder="1" applyAlignment="1" applyProtection="1">
      <alignment horizontal="center"/>
    </xf>
    <xf numFmtId="0" fontId="67" fillId="0" borderId="53" xfId="8" applyFont="1" applyFill="1" applyBorder="1" applyAlignment="1" applyProtection="1">
      <alignment horizontal="center"/>
    </xf>
    <xf numFmtId="0" fontId="54" fillId="0" borderId="0" xfId="9" applyFont="1" applyFill="1" applyBorder="1" applyAlignment="1" applyProtection="1">
      <alignment horizontal="left"/>
    </xf>
    <xf numFmtId="0" fontId="73" fillId="0" borderId="20" xfId="9" applyFont="1" applyBorder="1" applyAlignment="1">
      <alignment horizontal="center"/>
    </xf>
    <xf numFmtId="0" fontId="73" fillId="0" borderId="50" xfId="9" applyFont="1" applyBorder="1" applyAlignment="1">
      <alignment horizontal="center"/>
    </xf>
    <xf numFmtId="0" fontId="54" fillId="0" borderId="53" xfId="9" applyFont="1" applyFill="1" applyBorder="1" applyAlignment="1" applyProtection="1">
      <alignment horizontal="left"/>
    </xf>
    <xf numFmtId="0" fontId="54" fillId="0" borderId="38" xfId="9" applyFont="1" applyFill="1" applyBorder="1" applyAlignment="1" applyProtection="1">
      <alignment horizontal="left"/>
    </xf>
    <xf numFmtId="0" fontId="54" fillId="0" borderId="61" xfId="9" applyFont="1" applyFill="1" applyBorder="1" applyAlignment="1" applyProtection="1">
      <alignment horizontal="left"/>
    </xf>
    <xf numFmtId="0" fontId="54" fillId="0" borderId="5" xfId="9" applyFont="1" applyFill="1" applyBorder="1" applyAlignment="1" applyProtection="1">
      <alignment horizontal="left"/>
    </xf>
    <xf numFmtId="0" fontId="54" fillId="0" borderId="21" xfId="9" applyFont="1" applyFill="1" applyBorder="1" applyAlignment="1" applyProtection="1">
      <alignment horizontal="left"/>
    </xf>
    <xf numFmtId="0" fontId="54" fillId="0" borderId="30" xfId="9" applyFont="1" applyFill="1" applyBorder="1" applyAlignment="1" applyProtection="1">
      <alignment horizontal="left"/>
    </xf>
    <xf numFmtId="0" fontId="54" fillId="0" borderId="37" xfId="9" applyFont="1" applyFill="1" applyBorder="1"/>
    <xf numFmtId="0" fontId="54" fillId="0" borderId="22" xfId="9" applyFont="1" applyFill="1" applyBorder="1"/>
    <xf numFmtId="0" fontId="54" fillId="0" borderId="32" xfId="9" applyFont="1" applyFill="1" applyBorder="1" applyAlignment="1" applyProtection="1">
      <alignment horizontal="left"/>
    </xf>
    <xf numFmtId="0" fontId="60" fillId="0" borderId="52" xfId="8" applyFont="1" applyFill="1" applyBorder="1" applyAlignment="1" applyProtection="1">
      <alignment horizontal="center"/>
    </xf>
    <xf numFmtId="0" fontId="21" fillId="0" borderId="8" xfId="9" applyFont="1" applyBorder="1"/>
    <xf numFmtId="0" fontId="40" fillId="0" borderId="0" xfId="9" applyFont="1" applyBorder="1"/>
    <xf numFmtId="0" fontId="82" fillId="0" borderId="0" xfId="9" applyFont="1" applyBorder="1" applyAlignment="1" applyProtection="1">
      <alignment horizontal="center"/>
    </xf>
    <xf numFmtId="0" fontId="71" fillId="0" borderId="0" xfId="9" applyFont="1" applyBorder="1" applyAlignment="1">
      <alignment horizontal="center"/>
    </xf>
    <xf numFmtId="0" fontId="10" fillId="0" borderId="0" xfId="11" applyFont="1" applyBorder="1"/>
    <xf numFmtId="0" fontId="6" fillId="0" borderId="0" xfId="11" applyFont="1" applyBorder="1" applyAlignment="1">
      <alignment horizontal="center"/>
    </xf>
    <xf numFmtId="0" fontId="55" fillId="0" borderId="36" xfId="11" applyFont="1" applyBorder="1" applyAlignment="1">
      <alignment horizontal="center"/>
    </xf>
    <xf numFmtId="0" fontId="60" fillId="0" borderId="52" xfId="11" applyFont="1" applyFill="1" applyBorder="1" applyAlignment="1" applyProtection="1">
      <alignment horizontal="center"/>
    </xf>
    <xf numFmtId="0" fontId="60" fillId="0" borderId="7" xfId="11" applyFont="1" applyFill="1" applyBorder="1" applyAlignment="1" applyProtection="1">
      <alignment horizontal="center"/>
    </xf>
    <xf numFmtId="0" fontId="6" fillId="0" borderId="7" xfId="11" applyFont="1" applyBorder="1" applyAlignment="1">
      <alignment horizontal="center"/>
    </xf>
    <xf numFmtId="0" fontId="60" fillId="0" borderId="13" xfId="11" applyFont="1" applyFill="1" applyBorder="1"/>
    <xf numFmtId="0" fontId="60" fillId="0" borderId="13" xfId="11" applyFont="1" applyFill="1" applyBorder="1" applyAlignment="1" applyProtection="1">
      <alignment horizontal="center"/>
    </xf>
    <xf numFmtId="0" fontId="6" fillId="0" borderId="13" xfId="11" applyFont="1" applyBorder="1" applyAlignment="1">
      <alignment horizontal="center"/>
    </xf>
    <xf numFmtId="0" fontId="55" fillId="0" borderId="42" xfId="11" applyFont="1" applyBorder="1" applyAlignment="1">
      <alignment horizontal="center"/>
    </xf>
    <xf numFmtId="0" fontId="55" fillId="0" borderId="35" xfId="11" applyFont="1" applyBorder="1" applyAlignment="1">
      <alignment horizontal="center"/>
    </xf>
    <xf numFmtId="0" fontId="60" fillId="0" borderId="22" xfId="11" applyFont="1" applyFill="1" applyBorder="1" applyAlignment="1" applyProtection="1">
      <alignment horizontal="left"/>
    </xf>
    <xf numFmtId="0" fontId="60" fillId="0" borderId="19" xfId="11" applyFont="1" applyFill="1" applyBorder="1" applyAlignment="1" applyProtection="1">
      <alignment horizontal="center"/>
    </xf>
    <xf numFmtId="0" fontId="60" fillId="0" borderId="2" xfId="11" applyFont="1" applyFill="1" applyBorder="1" applyAlignment="1" applyProtection="1">
      <alignment horizontal="center"/>
    </xf>
    <xf numFmtId="0" fontId="60" fillId="0" borderId="22" xfId="11" applyFont="1" applyFill="1" applyBorder="1" applyAlignment="1" applyProtection="1">
      <alignment horizontal="center"/>
    </xf>
    <xf numFmtId="0" fontId="60" fillId="0" borderId="6" xfId="11" applyFont="1" applyFill="1" applyBorder="1" applyAlignment="1" applyProtection="1">
      <alignment horizontal="center"/>
    </xf>
    <xf numFmtId="0" fontId="60" fillId="0" borderId="27" xfId="11" applyFont="1" applyFill="1" applyBorder="1" applyAlignment="1" applyProtection="1">
      <alignment horizontal="center"/>
    </xf>
    <xf numFmtId="0" fontId="60" fillId="0" borderId="1" xfId="11" applyFont="1" applyFill="1" applyBorder="1" applyAlignment="1" applyProtection="1">
      <alignment horizontal="center"/>
    </xf>
    <xf numFmtId="0" fontId="60" fillId="0" borderId="3" xfId="11" applyFont="1" applyFill="1" applyBorder="1" applyAlignment="1" applyProtection="1">
      <alignment horizontal="center"/>
    </xf>
    <xf numFmtId="0" fontId="60" fillId="0" borderId="17" xfId="11" applyFont="1" applyFill="1" applyBorder="1" applyAlignment="1" applyProtection="1">
      <alignment horizontal="center"/>
    </xf>
    <xf numFmtId="0" fontId="60" fillId="0" borderId="32" xfId="11" applyFont="1" applyFill="1" applyBorder="1" applyAlignment="1" applyProtection="1">
      <alignment horizontal="left"/>
    </xf>
    <xf numFmtId="0" fontId="60" fillId="0" borderId="32" xfId="12" applyFont="1" applyFill="1" applyBorder="1"/>
    <xf numFmtId="173" fontId="34" fillId="0" borderId="19" xfId="15" applyFont="1" applyBorder="1"/>
    <xf numFmtId="173" fontId="38" fillId="0" borderId="21" xfId="43" applyFont="1" applyBorder="1" applyAlignment="1" applyProtection="1">
      <alignment horizontal="left"/>
    </xf>
    <xf numFmtId="173" fontId="38" fillId="0" borderId="14" xfId="43" applyFont="1" applyBorder="1" applyAlignment="1" applyProtection="1">
      <alignment horizontal="center"/>
    </xf>
    <xf numFmtId="173" fontId="38" fillId="0" borderId="3" xfId="43" applyFont="1" applyBorder="1" applyAlignment="1" applyProtection="1">
      <alignment horizontal="center"/>
    </xf>
    <xf numFmtId="173" fontId="38" fillId="0" borderId="14" xfId="43" applyFont="1" applyBorder="1" applyAlignment="1">
      <alignment horizontal="center"/>
    </xf>
    <xf numFmtId="173" fontId="38" fillId="0" borderId="3" xfId="43" applyFont="1" applyBorder="1" applyAlignment="1">
      <alignment horizontal="center"/>
    </xf>
    <xf numFmtId="173" fontId="38" fillId="0" borderId="19" xfId="43" applyFont="1" applyBorder="1" applyAlignment="1">
      <alignment horizontal="center"/>
    </xf>
    <xf numFmtId="173" fontId="38" fillId="0" borderId="19" xfId="43" applyFont="1" applyBorder="1" applyAlignment="1" applyProtection="1">
      <alignment horizontal="center"/>
    </xf>
    <xf numFmtId="173" fontId="36" fillId="0" borderId="21" xfId="43" applyFont="1" applyBorder="1" applyAlignment="1" applyProtection="1">
      <alignment horizontal="left"/>
    </xf>
    <xf numFmtId="173" fontId="36" fillId="0" borderId="20" xfId="43" applyFont="1" applyBorder="1" applyAlignment="1">
      <alignment horizontal="center"/>
    </xf>
    <xf numFmtId="173" fontId="36" fillId="0" borderId="3" xfId="43" applyFont="1" applyBorder="1" applyAlignment="1" applyProtection="1">
      <alignment horizontal="center"/>
    </xf>
    <xf numFmtId="173" fontId="36" fillId="0" borderId="19" xfId="43" applyFont="1" applyBorder="1" applyAlignment="1" applyProtection="1">
      <alignment horizontal="center"/>
    </xf>
    <xf numFmtId="173" fontId="38" fillId="0" borderId="42" xfId="43" applyFont="1" applyBorder="1" applyAlignment="1">
      <alignment horizontal="center"/>
    </xf>
    <xf numFmtId="173" fontId="38" fillId="0" borderId="24" xfId="43" applyFont="1" applyBorder="1" applyAlignment="1">
      <alignment horizontal="center"/>
    </xf>
    <xf numFmtId="173" fontId="38" fillId="0" borderId="36" xfId="43" applyFont="1" applyBorder="1" applyAlignment="1">
      <alignment horizontal="center"/>
    </xf>
    <xf numFmtId="173" fontId="38" fillId="0" borderId="42" xfId="43" applyFont="1" applyBorder="1" applyAlignment="1" applyProtection="1">
      <alignment horizontal="center"/>
    </xf>
    <xf numFmtId="173" fontId="36" fillId="0" borderId="14" xfId="43" applyFont="1" applyBorder="1" applyAlignment="1" applyProtection="1">
      <alignment horizontal="center"/>
    </xf>
    <xf numFmtId="173" fontId="101" fillId="0" borderId="0" xfId="43" applyFont="1"/>
    <xf numFmtId="173" fontId="38" fillId="0" borderId="21" xfId="43" applyFont="1" applyFill="1" applyBorder="1" applyAlignment="1" applyProtection="1">
      <alignment horizontal="left"/>
    </xf>
    <xf numFmtId="173" fontId="38" fillId="0" borderId="14" xfId="43" applyFont="1" applyFill="1" applyBorder="1" applyAlignment="1" applyProtection="1">
      <alignment horizontal="center"/>
    </xf>
    <xf numFmtId="173" fontId="38" fillId="0" borderId="3" xfId="43" applyFont="1" applyFill="1" applyBorder="1" applyAlignment="1" applyProtection="1">
      <alignment horizontal="center"/>
    </xf>
    <xf numFmtId="173" fontId="38" fillId="0" borderId="14" xfId="43" applyFont="1" applyFill="1" applyBorder="1" applyAlignment="1">
      <alignment horizontal="center"/>
    </xf>
    <xf numFmtId="173" fontId="38" fillId="0" borderId="3" xfId="43" applyFont="1" applyFill="1" applyBorder="1" applyAlignment="1">
      <alignment horizontal="center"/>
    </xf>
    <xf numFmtId="173" fontId="38" fillId="0" borderId="20" xfId="43" applyFont="1" applyFill="1" applyBorder="1" applyAlignment="1">
      <alignment horizontal="center"/>
    </xf>
    <xf numFmtId="173" fontId="38" fillId="0" borderId="17" xfId="43" applyFont="1" applyFill="1" applyBorder="1" applyAlignment="1">
      <alignment horizontal="center"/>
    </xf>
    <xf numFmtId="173" fontId="38" fillId="0" borderId="19" xfId="43" applyFont="1" applyFill="1" applyBorder="1" applyAlignment="1">
      <alignment horizontal="center"/>
    </xf>
    <xf numFmtId="173" fontId="36" fillId="0" borderId="17" xfId="43" applyFont="1" applyBorder="1" applyAlignment="1">
      <alignment horizontal="center"/>
    </xf>
    <xf numFmtId="173" fontId="36" fillId="0" borderId="3" xfId="43" applyFont="1" applyBorder="1" applyAlignment="1">
      <alignment horizontal="center"/>
    </xf>
    <xf numFmtId="173" fontId="36" fillId="0" borderId="19" xfId="43" applyFont="1" applyBorder="1" applyAlignment="1">
      <alignment horizontal="center"/>
    </xf>
    <xf numFmtId="173" fontId="36" fillId="0" borderId="17" xfId="43" applyFont="1" applyBorder="1" applyAlignment="1" applyProtection="1">
      <alignment horizontal="center"/>
    </xf>
    <xf numFmtId="173" fontId="36" fillId="0" borderId="21" xfId="43" applyFont="1" applyFill="1" applyBorder="1" applyAlignment="1" applyProtection="1">
      <alignment horizontal="left"/>
    </xf>
    <xf numFmtId="173" fontId="36" fillId="0" borderId="14" xfId="43" applyFont="1" applyFill="1" applyBorder="1" applyAlignment="1" applyProtection="1">
      <alignment horizontal="center"/>
    </xf>
    <xf numFmtId="173" fontId="36" fillId="0" borderId="3" xfId="43" applyFont="1" applyFill="1" applyBorder="1" applyAlignment="1" applyProtection="1">
      <alignment horizontal="center"/>
    </xf>
    <xf numFmtId="173" fontId="36" fillId="0" borderId="19" xfId="43" applyFont="1" applyFill="1" applyBorder="1" applyAlignment="1" applyProtection="1">
      <alignment horizontal="center"/>
    </xf>
    <xf numFmtId="173" fontId="36" fillId="0" borderId="20" xfId="43" applyFont="1" applyFill="1" applyBorder="1" applyAlignment="1">
      <alignment horizontal="center"/>
    </xf>
    <xf numFmtId="173" fontId="36" fillId="0" borderId="17" xfId="43" applyFont="1" applyFill="1" applyBorder="1" applyAlignment="1" applyProtection="1">
      <alignment horizontal="center"/>
    </xf>
    <xf numFmtId="173" fontId="38" fillId="0" borderId="19" xfId="43" applyFont="1" applyFill="1" applyBorder="1" applyAlignment="1" applyProtection="1">
      <alignment horizontal="center"/>
    </xf>
    <xf numFmtId="173" fontId="36" fillId="0" borderId="14" xfId="43" applyFont="1" applyFill="1" applyBorder="1" applyAlignment="1">
      <alignment horizontal="center"/>
    </xf>
    <xf numFmtId="173" fontId="36" fillId="0" borderId="17" xfId="43" applyFont="1" applyFill="1" applyBorder="1" applyAlignment="1">
      <alignment horizontal="center"/>
    </xf>
    <xf numFmtId="173" fontId="36" fillId="0" borderId="3" xfId="43" applyFont="1" applyFill="1" applyBorder="1" applyAlignment="1">
      <alignment horizontal="center"/>
    </xf>
    <xf numFmtId="173" fontId="36" fillId="0" borderId="19" xfId="43" applyFont="1" applyFill="1" applyBorder="1" applyAlignment="1">
      <alignment horizontal="center"/>
    </xf>
    <xf numFmtId="173" fontId="38" fillId="0" borderId="56" xfId="43" applyFont="1" applyFill="1" applyBorder="1" applyAlignment="1" applyProtection="1">
      <alignment horizontal="left"/>
    </xf>
    <xf numFmtId="173" fontId="38" fillId="0" borderId="41" xfId="43" applyFont="1" applyFill="1" applyBorder="1" applyAlignment="1" applyProtection="1">
      <alignment horizontal="center"/>
    </xf>
    <xf numFmtId="173" fontId="38" fillId="0" borderId="44" xfId="43" applyFont="1" applyFill="1" applyBorder="1" applyAlignment="1" applyProtection="1">
      <alignment horizontal="center"/>
    </xf>
    <xf numFmtId="173" fontId="38" fillId="0" borderId="41" xfId="43" applyFont="1" applyFill="1" applyBorder="1" applyAlignment="1">
      <alignment horizontal="center"/>
    </xf>
    <xf numFmtId="173" fontId="38" fillId="0" borderId="44" xfId="43" applyFont="1" applyFill="1" applyBorder="1" applyAlignment="1">
      <alignment horizontal="center"/>
    </xf>
    <xf numFmtId="173" fontId="38" fillId="0" borderId="50" xfId="43" applyFont="1" applyFill="1" applyBorder="1" applyAlignment="1">
      <alignment horizontal="center"/>
    </xf>
    <xf numFmtId="173" fontId="38" fillId="0" borderId="46" xfId="43" applyFont="1" applyFill="1" applyBorder="1" applyAlignment="1">
      <alignment horizontal="center"/>
    </xf>
    <xf numFmtId="0" fontId="101" fillId="0" borderId="0" xfId="25" applyFont="1"/>
    <xf numFmtId="0" fontId="38" fillId="0" borderId="19" xfId="18" applyFont="1" applyBorder="1" applyAlignment="1" applyProtection="1">
      <alignment horizontal="center"/>
    </xf>
    <xf numFmtId="0" fontId="34" fillId="0" borderId="13" xfId="18" applyFont="1" applyBorder="1" applyAlignment="1" applyProtection="1">
      <alignment horizontal="center"/>
    </xf>
    <xf numFmtId="0" fontId="34" fillId="0" borderId="0" xfId="18" applyFont="1" applyBorder="1" applyAlignment="1" applyProtection="1">
      <alignment horizontal="center"/>
    </xf>
    <xf numFmtId="0" fontId="36" fillId="0" borderId="31" xfId="18" applyFont="1" applyBorder="1" applyAlignment="1" applyProtection="1">
      <alignment horizontal="center"/>
    </xf>
    <xf numFmtId="0" fontId="38" fillId="0" borderId="47" xfId="18" applyFont="1" applyBorder="1" applyAlignment="1" applyProtection="1">
      <alignment horizontal="left"/>
    </xf>
    <xf numFmtId="0" fontId="36" fillId="0" borderId="18" xfId="18" applyFont="1" applyBorder="1" applyAlignment="1" applyProtection="1">
      <alignment horizontal="center"/>
    </xf>
    <xf numFmtId="0" fontId="38" fillId="0" borderId="31" xfId="18" applyFont="1" applyBorder="1" applyAlignment="1" applyProtection="1">
      <alignment horizontal="center"/>
    </xf>
    <xf numFmtId="0" fontId="36" fillId="0" borderId="16" xfId="18" applyFont="1" applyBorder="1" applyAlignment="1" applyProtection="1">
      <alignment horizontal="center"/>
    </xf>
    <xf numFmtId="0" fontId="36" fillId="0" borderId="47" xfId="18" applyFont="1" applyBorder="1" applyAlignment="1" applyProtection="1">
      <alignment horizontal="left"/>
    </xf>
    <xf numFmtId="0" fontId="34" fillId="0" borderId="5" xfId="22" applyFont="1" applyBorder="1" applyAlignment="1" applyProtection="1">
      <alignment horizontal="left"/>
    </xf>
    <xf numFmtId="0" fontId="34" fillId="0" borderId="12" xfId="22" applyFont="1" applyBorder="1" applyAlignment="1" applyProtection="1">
      <alignment horizontal="center"/>
    </xf>
    <xf numFmtId="0" fontId="34" fillId="0" borderId="7" xfId="22" applyFont="1" applyBorder="1" applyAlignment="1" applyProtection="1">
      <alignment horizontal="center"/>
    </xf>
    <xf numFmtId="0" fontId="39" fillId="0" borderId="31" xfId="22" applyFont="1" applyBorder="1" applyAlignment="1" applyProtection="1">
      <alignment horizontal="left"/>
    </xf>
    <xf numFmtId="0" fontId="39" fillId="0" borderId="31" xfId="22" applyFont="1" applyBorder="1" applyAlignment="1" applyProtection="1">
      <alignment horizontal="center"/>
    </xf>
    <xf numFmtId="0" fontId="39" fillId="0" borderId="41" xfId="22" applyFont="1" applyBorder="1" applyAlignment="1" applyProtection="1">
      <alignment horizontal="center"/>
    </xf>
    <xf numFmtId="0" fontId="39" fillId="0" borderId="45" xfId="22" applyFont="1" applyBorder="1" applyAlignment="1" applyProtection="1">
      <alignment horizontal="center"/>
    </xf>
    <xf numFmtId="0" fontId="39" fillId="0" borderId="63" xfId="22" applyFont="1" applyBorder="1" applyAlignment="1" applyProtection="1">
      <alignment horizontal="center"/>
    </xf>
    <xf numFmtId="0" fontId="39" fillId="0" borderId="37" xfId="22" applyFont="1" applyBorder="1" applyAlignment="1" applyProtection="1">
      <alignment horizontal="center"/>
    </xf>
    <xf numFmtId="0" fontId="34" fillId="0" borderId="1" xfId="23" applyFont="1" applyBorder="1" applyAlignment="1" applyProtection="1">
      <alignment horizontal="center"/>
    </xf>
    <xf numFmtId="0" fontId="64" fillId="0" borderId="36" xfId="34" applyFont="1" applyBorder="1" applyAlignment="1" applyProtection="1">
      <alignment horizontal="center"/>
    </xf>
    <xf numFmtId="0" fontId="2" fillId="0" borderId="17" xfId="34" applyFont="1" applyBorder="1" applyAlignment="1" applyProtection="1">
      <alignment horizontal="left"/>
    </xf>
    <xf numFmtId="0" fontId="30" fillId="0" borderId="20" xfId="34" applyFont="1" applyBorder="1" applyAlignment="1" applyProtection="1">
      <alignment horizontal="right"/>
    </xf>
    <xf numFmtId="0" fontId="30" fillId="0" borderId="3" xfId="34" applyFont="1" applyBorder="1" applyAlignment="1" applyProtection="1">
      <alignment horizontal="center"/>
    </xf>
    <xf numFmtId="0" fontId="30" fillId="0" borderId="3" xfId="34" applyFont="1" applyBorder="1" applyAlignment="1">
      <alignment horizontal="center"/>
    </xf>
    <xf numFmtId="0" fontId="30" fillId="0" borderId="19" xfId="34" applyFont="1" applyBorder="1" applyAlignment="1" applyProtection="1">
      <alignment horizontal="center"/>
    </xf>
    <xf numFmtId="0" fontId="9" fillId="0" borderId="21" xfId="34" applyFont="1" applyBorder="1" applyAlignment="1" applyProtection="1">
      <alignment horizontal="left"/>
    </xf>
    <xf numFmtId="0" fontId="9" fillId="0" borderId="20" xfId="34" applyFont="1" applyBorder="1" applyAlignment="1">
      <alignment horizontal="right"/>
    </xf>
    <xf numFmtId="0" fontId="9" fillId="0" borderId="3" xfId="34" applyFont="1" applyBorder="1" applyAlignment="1">
      <alignment horizontal="center"/>
    </xf>
    <xf numFmtId="0" fontId="8" fillId="0" borderId="3" xfId="34" applyFont="1" applyBorder="1" applyAlignment="1">
      <alignment horizontal="center"/>
    </xf>
    <xf numFmtId="0" fontId="8" fillId="0" borderId="36" xfId="34" applyFont="1" applyBorder="1" applyAlignment="1">
      <alignment horizontal="center"/>
    </xf>
    <xf numFmtId="0" fontId="8" fillId="0" borderId="19" xfId="34" applyFont="1" applyBorder="1" applyAlignment="1">
      <alignment horizontal="center"/>
    </xf>
    <xf numFmtId="0" fontId="13" fillId="0" borderId="21" xfId="34" applyFont="1" applyBorder="1" applyAlignment="1" applyProtection="1">
      <alignment horizontal="left"/>
    </xf>
    <xf numFmtId="0" fontId="13" fillId="0" borderId="20" xfId="34" applyFont="1" applyBorder="1" applyAlignment="1">
      <alignment horizontal="right"/>
    </xf>
    <xf numFmtId="0" fontId="13" fillId="0" borderId="3" xfId="34" applyFont="1" applyBorder="1" applyAlignment="1">
      <alignment horizontal="center"/>
    </xf>
    <xf numFmtId="0" fontId="13" fillId="0" borderId="19" xfId="34" applyFont="1" applyBorder="1" applyAlignment="1">
      <alignment horizontal="center"/>
    </xf>
    <xf numFmtId="0" fontId="14" fillId="0" borderId="3" xfId="34" applyFont="1" applyBorder="1" applyAlignment="1">
      <alignment horizontal="center"/>
    </xf>
    <xf numFmtId="0" fontId="14" fillId="0" borderId="19" xfId="34" applyFont="1" applyBorder="1" applyAlignment="1">
      <alignment horizontal="center"/>
    </xf>
    <xf numFmtId="0" fontId="13" fillId="0" borderId="20" xfId="34" applyFont="1" applyBorder="1" applyAlignment="1" applyProtection="1">
      <alignment horizontal="right"/>
    </xf>
    <xf numFmtId="0" fontId="13" fillId="0" borderId="3" xfId="34" applyFont="1" applyBorder="1" applyAlignment="1" applyProtection="1">
      <alignment horizontal="center"/>
    </xf>
    <xf numFmtId="0" fontId="13" fillId="0" borderId="31" xfId="34" applyFont="1" applyBorder="1" applyAlignment="1">
      <alignment horizontal="center"/>
    </xf>
    <xf numFmtId="0" fontId="14" fillId="0" borderId="20" xfId="34" applyFont="1" applyBorder="1" applyAlignment="1" applyProtection="1">
      <alignment horizontal="right"/>
    </xf>
    <xf numFmtId="0" fontId="14" fillId="0" borderId="3" xfId="34" applyFont="1" applyBorder="1" applyAlignment="1" applyProtection="1">
      <alignment horizontal="center"/>
    </xf>
    <xf numFmtId="0" fontId="14" fillId="0" borderId="24" xfId="34" applyFont="1" applyBorder="1" applyAlignment="1" applyProtection="1">
      <alignment horizontal="center"/>
    </xf>
    <xf numFmtId="0" fontId="14" fillId="0" borderId="42" xfId="34" applyFont="1" applyBorder="1" applyAlignment="1" applyProtection="1">
      <alignment horizontal="center"/>
    </xf>
    <xf numFmtId="0" fontId="14" fillId="0" borderId="36" xfId="34" applyFont="1" applyBorder="1" applyAlignment="1" applyProtection="1">
      <alignment horizontal="center"/>
    </xf>
    <xf numFmtId="0" fontId="14" fillId="0" borderId="53" xfId="34" applyFont="1" applyBorder="1" applyAlignment="1" applyProtection="1">
      <alignment horizontal="center"/>
    </xf>
    <xf numFmtId="0" fontId="14" fillId="0" borderId="21" xfId="34" applyFont="1" applyBorder="1" applyAlignment="1" applyProtection="1">
      <alignment horizontal="left"/>
    </xf>
    <xf numFmtId="0" fontId="13" fillId="7" borderId="21" xfId="34" applyFont="1" applyFill="1" applyBorder="1" applyAlignment="1" applyProtection="1">
      <alignment horizontal="left"/>
    </xf>
    <xf numFmtId="0" fontId="13" fillId="7" borderId="20" xfId="34" applyFont="1" applyFill="1" applyBorder="1" applyAlignment="1" applyProtection="1">
      <alignment horizontal="right"/>
    </xf>
    <xf numFmtId="0" fontId="13" fillId="7" borderId="3" xfId="34" applyFont="1" applyFill="1" applyBorder="1" applyAlignment="1">
      <alignment horizontal="center"/>
    </xf>
    <xf numFmtId="0" fontId="13" fillId="7" borderId="3" xfId="34" applyFont="1" applyFill="1" applyBorder="1" applyAlignment="1" applyProtection="1">
      <alignment horizontal="center"/>
    </xf>
    <xf numFmtId="0" fontId="13" fillId="7" borderId="19" xfId="34" applyFont="1" applyFill="1" applyBorder="1" applyAlignment="1">
      <alignment horizontal="center"/>
    </xf>
    <xf numFmtId="0" fontId="13" fillId="7" borderId="20" xfId="34" applyFont="1" applyFill="1" applyBorder="1" applyAlignment="1">
      <alignment horizontal="right"/>
    </xf>
    <xf numFmtId="0" fontId="13" fillId="7" borderId="19" xfId="34" applyFont="1" applyFill="1" applyBorder="1" applyAlignment="1" applyProtection="1">
      <alignment horizontal="center"/>
    </xf>
    <xf numFmtId="0" fontId="13" fillId="7" borderId="24" xfId="34" applyFont="1" applyFill="1" applyBorder="1" applyAlignment="1">
      <alignment horizontal="center"/>
    </xf>
    <xf numFmtId="0" fontId="14" fillId="0" borderId="21" xfId="34" applyFont="1" applyFill="1" applyBorder="1" applyAlignment="1" applyProtection="1">
      <alignment horizontal="left"/>
    </xf>
    <xf numFmtId="0" fontId="14" fillId="0" borderId="19" xfId="34" applyFont="1" applyBorder="1" applyAlignment="1" applyProtection="1">
      <alignment horizontal="center"/>
    </xf>
    <xf numFmtId="0" fontId="13" fillId="0" borderId="3" xfId="34" applyFont="1" applyFill="1" applyBorder="1" applyAlignment="1">
      <alignment horizontal="center"/>
    </xf>
    <xf numFmtId="0" fontId="13" fillId="0" borderId="24" xfId="34" applyFont="1" applyFill="1" applyBorder="1" applyAlignment="1">
      <alignment horizontal="center"/>
    </xf>
    <xf numFmtId="0" fontId="13" fillId="0" borderId="42" xfId="34" applyFont="1" applyFill="1" applyBorder="1" applyAlignment="1">
      <alignment horizontal="center"/>
    </xf>
    <xf numFmtId="0" fontId="13" fillId="0" borderId="36" xfId="34" applyFont="1" applyFill="1" applyBorder="1" applyAlignment="1">
      <alignment horizontal="center"/>
    </xf>
    <xf numFmtId="0" fontId="13" fillId="0" borderId="19" xfId="34" applyFont="1" applyFill="1" applyBorder="1" applyAlignment="1">
      <alignment horizontal="center"/>
    </xf>
    <xf numFmtId="0" fontId="14" fillId="0" borderId="14" xfId="34" applyFont="1" applyBorder="1" applyAlignment="1" applyProtection="1">
      <alignment horizontal="center"/>
    </xf>
    <xf numFmtId="0" fontId="8" fillId="0" borderId="20" xfId="34" applyFont="1" applyBorder="1" applyAlignment="1">
      <alignment horizontal="center"/>
    </xf>
    <xf numFmtId="0" fontId="13" fillId="0" borderId="20" xfId="34" applyFont="1" applyBorder="1" applyAlignment="1">
      <alignment horizontal="center"/>
    </xf>
    <xf numFmtId="0" fontId="13" fillId="0" borderId="1" xfId="34" applyFont="1" applyBorder="1" applyAlignment="1">
      <alignment horizontal="center"/>
    </xf>
    <xf numFmtId="0" fontId="8" fillId="0" borderId="1" xfId="34" applyFont="1" applyBorder="1" applyAlignment="1">
      <alignment horizontal="center"/>
    </xf>
    <xf numFmtId="0" fontId="8" fillId="0" borderId="31" xfId="34" applyFont="1" applyBorder="1" applyAlignment="1">
      <alignment horizontal="center"/>
    </xf>
    <xf numFmtId="0" fontId="30" fillId="0" borderId="9" xfId="34" applyFont="1" applyFill="1" applyBorder="1" applyAlignment="1" applyProtection="1">
      <alignment horizontal="left"/>
    </xf>
    <xf numFmtId="0" fontId="30" fillId="0" borderId="9" xfId="34" applyFont="1" applyFill="1" applyBorder="1"/>
    <xf numFmtId="0" fontId="30" fillId="0" borderId="15" xfId="34" applyFont="1" applyFill="1" applyBorder="1"/>
    <xf numFmtId="0" fontId="37" fillId="0" borderId="9" xfId="34" applyFont="1" applyFill="1" applyBorder="1"/>
    <xf numFmtId="0" fontId="30" fillId="0" borderId="52" xfId="34" applyFont="1" applyFill="1" applyBorder="1"/>
    <xf numFmtId="0" fontId="37" fillId="0" borderId="22" xfId="34" applyFont="1" applyFill="1" applyBorder="1"/>
    <xf numFmtId="0" fontId="2" fillId="0" borderId="8" xfId="34" applyFont="1" applyFill="1" applyBorder="1" applyAlignment="1" applyProtection="1">
      <alignment horizontal="center"/>
    </xf>
    <xf numFmtId="0" fontId="2" fillId="0" borderId="36" xfId="34" applyFont="1" applyFill="1" applyBorder="1" applyAlignment="1" applyProtection="1">
      <alignment horizontal="center"/>
    </xf>
    <xf numFmtId="0" fontId="9" fillId="0" borderId="31" xfId="23" applyFont="1" applyBorder="1"/>
    <xf numFmtId="0" fontId="38" fillId="0" borderId="21" xfId="23" applyFont="1" applyBorder="1" applyAlignment="1" applyProtection="1">
      <alignment horizontal="left"/>
    </xf>
    <xf numFmtId="0" fontId="38" fillId="0" borderId="3" xfId="23" applyFont="1" applyBorder="1" applyAlignment="1">
      <alignment horizontal="center"/>
    </xf>
    <xf numFmtId="0" fontId="38" fillId="0" borderId="20" xfId="23" applyFont="1" applyBorder="1" applyAlignment="1">
      <alignment horizontal="center"/>
    </xf>
    <xf numFmtId="0" fontId="38" fillId="0" borderId="17" xfId="23" applyFont="1" applyBorder="1" applyAlignment="1">
      <alignment horizontal="center"/>
    </xf>
    <xf numFmtId="0" fontId="101" fillId="0" borderId="0" xfId="23" applyFont="1"/>
    <xf numFmtId="0" fontId="38" fillId="0" borderId="7" xfId="23" applyFont="1" applyBorder="1" applyAlignment="1">
      <alignment horizontal="center"/>
    </xf>
    <xf numFmtId="0" fontId="38" fillId="0" borderId="31" xfId="23" applyFont="1" applyBorder="1" applyAlignment="1">
      <alignment horizontal="center"/>
    </xf>
    <xf numFmtId="0" fontId="36" fillId="0" borderId="0" xfId="23" applyFont="1" applyBorder="1" applyAlignment="1">
      <alignment horizontal="center"/>
    </xf>
    <xf numFmtId="0" fontId="36" fillId="0" borderId="31" xfId="23" applyFont="1" applyBorder="1" applyAlignment="1">
      <alignment horizontal="center"/>
    </xf>
    <xf numFmtId="0" fontId="30" fillId="0" borderId="3" xfId="31" applyFont="1" applyFill="1" applyBorder="1" applyAlignment="1" applyProtection="1">
      <alignment horizontal="center"/>
    </xf>
    <xf numFmtId="0" fontId="69" fillId="0" borderId="0" xfId="31" applyFont="1" applyFill="1" applyBorder="1"/>
    <xf numFmtId="0" fontId="68" fillId="0" borderId="31" xfId="31" applyFont="1" applyFill="1" applyBorder="1" applyAlignment="1">
      <alignment horizontal="center"/>
    </xf>
    <xf numFmtId="173" fontId="39" fillId="0" borderId="20" xfId="32" applyFont="1" applyBorder="1" applyAlignment="1" applyProtection="1">
      <alignment horizontal="center"/>
    </xf>
    <xf numFmtId="173" fontId="39" fillId="0" borderId="19" xfId="32" applyFont="1" applyBorder="1" applyAlignment="1">
      <alignment horizontal="center"/>
    </xf>
    <xf numFmtId="173" fontId="39" fillId="0" borderId="47" xfId="32" applyFont="1" applyBorder="1" applyAlignment="1">
      <alignment horizontal="center"/>
    </xf>
    <xf numFmtId="173" fontId="64" fillId="0" borderId="17" xfId="32" applyFont="1" applyBorder="1" applyAlignment="1" applyProtection="1">
      <alignment horizontal="left"/>
    </xf>
    <xf numFmtId="173" fontId="38" fillId="0" borderId="20" xfId="32" applyFont="1" applyBorder="1" applyAlignment="1" applyProtection="1">
      <alignment horizontal="center"/>
    </xf>
    <xf numFmtId="173" fontId="38" fillId="0" borderId="47" xfId="32" applyFont="1" applyBorder="1" applyAlignment="1">
      <alignment horizontal="center"/>
    </xf>
    <xf numFmtId="173" fontId="38" fillId="0" borderId="19" xfId="32" applyFont="1" applyBorder="1" applyAlignment="1">
      <alignment horizontal="center"/>
    </xf>
    <xf numFmtId="173" fontId="64" fillId="0" borderId="20" xfId="32" applyFont="1" applyBorder="1" applyAlignment="1" applyProtection="1">
      <alignment horizontal="center"/>
    </xf>
    <xf numFmtId="173" fontId="64" fillId="0" borderId="47" xfId="32" applyFont="1" applyBorder="1" applyAlignment="1">
      <alignment horizontal="center"/>
    </xf>
    <xf numFmtId="173" fontId="64" fillId="0" borderId="19" xfId="32" applyFont="1" applyBorder="1" applyAlignment="1">
      <alignment horizontal="center"/>
    </xf>
    <xf numFmtId="173" fontId="64" fillId="0" borderId="19" xfId="32" applyFont="1" applyBorder="1" applyAlignment="1" applyProtection="1">
      <alignment horizontal="center"/>
    </xf>
    <xf numFmtId="173" fontId="38" fillId="0" borderId="17" xfId="32" applyFont="1" applyBorder="1" applyAlignment="1" applyProtection="1">
      <alignment horizontal="left"/>
    </xf>
    <xf numFmtId="173" fontId="38" fillId="0" borderId="47" xfId="32" applyFont="1" applyBorder="1" applyAlignment="1" applyProtection="1">
      <alignment horizontal="center"/>
    </xf>
    <xf numFmtId="173" fontId="38" fillId="0" borderId="19" xfId="32" applyFont="1" applyBorder="1" applyAlignment="1" applyProtection="1">
      <alignment horizontal="center"/>
    </xf>
    <xf numFmtId="173" fontId="64" fillId="0" borderId="47" xfId="32" applyFont="1" applyBorder="1" applyAlignment="1" applyProtection="1">
      <alignment horizontal="center"/>
    </xf>
    <xf numFmtId="173" fontId="64" fillId="0" borderId="17" xfId="32" applyFont="1" applyFill="1" applyBorder="1" applyAlignment="1" applyProtection="1">
      <alignment horizontal="left"/>
    </xf>
    <xf numFmtId="173" fontId="64" fillId="0" borderId="20" xfId="32" applyFont="1" applyFill="1" applyBorder="1" applyAlignment="1" applyProtection="1">
      <alignment horizontal="center"/>
    </xf>
    <xf numFmtId="173" fontId="64" fillId="0" borderId="47" xfId="32" applyFont="1" applyFill="1" applyBorder="1" applyAlignment="1" applyProtection="1">
      <alignment horizontal="center"/>
    </xf>
    <xf numFmtId="173" fontId="64" fillId="0" borderId="19" xfId="32" applyFont="1" applyFill="1" applyBorder="1" applyAlignment="1">
      <alignment horizontal="center"/>
    </xf>
    <xf numFmtId="173" fontId="64" fillId="0" borderId="19" xfId="32" applyFont="1" applyFill="1" applyBorder="1" applyAlignment="1" applyProtection="1">
      <alignment horizontal="center"/>
    </xf>
    <xf numFmtId="173" fontId="64" fillId="0" borderId="47" xfId="32" applyFont="1" applyFill="1" applyBorder="1" applyAlignment="1">
      <alignment horizontal="center"/>
    </xf>
    <xf numFmtId="173" fontId="60" fillId="0" borderId="17" xfId="32" applyFont="1" applyBorder="1" applyAlignment="1" applyProtection="1">
      <alignment horizontal="left"/>
    </xf>
    <xf numFmtId="173" fontId="60" fillId="0" borderId="20" xfId="32" applyFont="1" applyBorder="1" applyAlignment="1" applyProtection="1">
      <alignment horizontal="center"/>
    </xf>
    <xf numFmtId="173" fontId="60" fillId="0" borderId="47" xfId="32" applyFont="1" applyBorder="1" applyAlignment="1" applyProtection="1">
      <alignment horizontal="center"/>
    </xf>
    <xf numFmtId="173" fontId="60" fillId="0" borderId="19" xfId="32" applyFont="1" applyBorder="1" applyAlignment="1">
      <alignment horizontal="center"/>
    </xf>
    <xf numFmtId="173" fontId="60" fillId="0" borderId="19" xfId="32" applyFont="1" applyBorder="1" applyAlignment="1" applyProtection="1">
      <alignment horizontal="center"/>
    </xf>
    <xf numFmtId="173" fontId="64" fillId="0" borderId="36" xfId="32" applyFont="1" applyBorder="1" applyAlignment="1" applyProtection="1">
      <alignment horizontal="center"/>
    </xf>
    <xf numFmtId="173" fontId="38" fillId="0" borderId="21" xfId="26" applyFont="1" applyBorder="1" applyAlignment="1" applyProtection="1">
      <alignment horizontal="left"/>
    </xf>
    <xf numFmtId="173" fontId="39" fillId="0" borderId="3" xfId="26" applyFont="1" applyBorder="1" applyAlignment="1">
      <alignment horizontal="center"/>
    </xf>
    <xf numFmtId="172" fontId="39" fillId="0" borderId="20" xfId="26" applyNumberFormat="1" applyFont="1" applyBorder="1" applyAlignment="1" applyProtection="1">
      <alignment horizontal="center"/>
    </xf>
    <xf numFmtId="173" fontId="34" fillId="0" borderId="7" xfId="26" applyNumberFormat="1" applyFont="1" applyBorder="1" applyAlignment="1" applyProtection="1">
      <alignment horizontal="center"/>
    </xf>
    <xf numFmtId="172" fontId="34" fillId="0" borderId="16" xfId="26" applyNumberFormat="1" applyFont="1" applyBorder="1" applyAlignment="1" applyProtection="1">
      <alignment horizontal="center"/>
    </xf>
    <xf numFmtId="173" fontId="34" fillId="0" borderId="1" xfId="26" applyFont="1" applyBorder="1" applyAlignment="1">
      <alignment horizontal="center"/>
    </xf>
    <xf numFmtId="173" fontId="39" fillId="0" borderId="31" xfId="26" applyNumberFormat="1" applyFont="1" applyBorder="1" applyAlignment="1" applyProtection="1">
      <alignment horizontal="center"/>
    </xf>
    <xf numFmtId="172" fontId="39" fillId="0" borderId="31" xfId="26" applyNumberFormat="1" applyFont="1" applyBorder="1" applyAlignment="1" applyProtection="1">
      <alignment horizontal="center"/>
    </xf>
    <xf numFmtId="173" fontId="39" fillId="0" borderId="31" xfId="26" applyFont="1" applyBorder="1" applyAlignment="1">
      <alignment horizontal="center"/>
    </xf>
    <xf numFmtId="0" fontId="68" fillId="0" borderId="53" xfId="8" applyFont="1" applyFill="1" applyBorder="1" applyAlignment="1" applyProtection="1">
      <alignment horizontal="center"/>
    </xf>
    <xf numFmtId="0" fontId="67" fillId="0" borderId="32" xfId="8" applyFont="1" applyFill="1" applyBorder="1" applyAlignment="1" applyProtection="1">
      <alignment horizontal="center"/>
    </xf>
    <xf numFmtId="0" fontId="67" fillId="0" borderId="13" xfId="8" applyFont="1" applyFill="1" applyBorder="1" applyAlignment="1" applyProtection="1">
      <alignment horizontal="center"/>
    </xf>
    <xf numFmtId="0" fontId="67" fillId="0" borderId="22" xfId="8" applyFont="1" applyFill="1" applyBorder="1" applyAlignment="1" applyProtection="1">
      <alignment horizontal="center"/>
    </xf>
    <xf numFmtId="173" fontId="60" fillId="3" borderId="19" xfId="32" applyFont="1" applyFill="1" applyBorder="1" applyAlignment="1" applyProtection="1">
      <alignment horizontal="center"/>
    </xf>
    <xf numFmtId="0" fontId="12" fillId="0" borderId="13" xfId="34" applyFont="1" applyFill="1" applyBorder="1" applyAlignment="1" applyProtection="1">
      <alignment horizontal="left"/>
    </xf>
    <xf numFmtId="0" fontId="37" fillId="0" borderId="21" xfId="34" applyFont="1" applyBorder="1" applyAlignment="1" applyProtection="1">
      <alignment horizontal="left"/>
    </xf>
    <xf numFmtId="0" fontId="2" fillId="0" borderId="21" xfId="34" applyFont="1" applyBorder="1" applyAlignment="1" applyProtection="1">
      <alignment horizontal="left"/>
    </xf>
    <xf numFmtId="0" fontId="12" fillId="0" borderId="20" xfId="34" applyFont="1" applyBorder="1" applyAlignment="1" applyProtection="1">
      <alignment horizontal="right"/>
    </xf>
    <xf numFmtId="0" fontId="12" fillId="0" borderId="3" xfId="34" applyFont="1" applyBorder="1" applyAlignment="1">
      <alignment horizontal="center"/>
    </xf>
    <xf numFmtId="0" fontId="12" fillId="0" borderId="24" xfId="34" applyFont="1" applyBorder="1" applyAlignment="1" applyProtection="1">
      <alignment horizontal="center"/>
    </xf>
    <xf numFmtId="0" fontId="12" fillId="0" borderId="42" xfId="34" applyFont="1" applyBorder="1" applyAlignment="1" applyProtection="1">
      <alignment horizontal="center"/>
    </xf>
    <xf numFmtId="0" fontId="12" fillId="0" borderId="36" xfId="34" applyFont="1" applyBorder="1" applyAlignment="1" applyProtection="1">
      <alignment horizontal="center"/>
    </xf>
    <xf numFmtId="0" fontId="12" fillId="0" borderId="8" xfId="34" applyFont="1" applyBorder="1" applyAlignment="1" applyProtection="1">
      <alignment horizontal="center"/>
    </xf>
    <xf numFmtId="0" fontId="12" fillId="0" borderId="8" xfId="34" applyFont="1" applyBorder="1" applyAlignment="1">
      <alignment horizontal="center"/>
    </xf>
    <xf numFmtId="0" fontId="30" fillId="0" borderId="20" xfId="34" applyFont="1" applyBorder="1" applyAlignment="1">
      <alignment horizontal="right"/>
    </xf>
    <xf numFmtId="0" fontId="30" fillId="0" borderId="20" xfId="34" applyFont="1" applyBorder="1" applyAlignment="1">
      <alignment horizontal="center"/>
    </xf>
    <xf numFmtId="0" fontId="30" fillId="0" borderId="31" xfId="34" applyFont="1" applyBorder="1" applyAlignment="1">
      <alignment horizontal="center"/>
    </xf>
    <xf numFmtId="0" fontId="30" fillId="0" borderId="16" xfId="34" applyFont="1" applyBorder="1" applyAlignment="1">
      <alignment horizontal="center"/>
    </xf>
    <xf numFmtId="0" fontId="30" fillId="0" borderId="52" xfId="34" applyFont="1" applyBorder="1" applyAlignment="1">
      <alignment horizontal="center"/>
    </xf>
    <xf numFmtId="0" fontId="30" fillId="0" borderId="7" xfId="34" applyFont="1" applyBorder="1" applyAlignment="1">
      <alignment horizontal="center"/>
    </xf>
    <xf numFmtId="0" fontId="37" fillId="0" borderId="20" xfId="34" applyFont="1" applyBorder="1" applyAlignment="1" applyProtection="1">
      <alignment horizontal="right"/>
    </xf>
    <xf numFmtId="0" fontId="37" fillId="0" borderId="3" xfId="34" applyFont="1" applyBorder="1" applyAlignment="1">
      <alignment horizontal="center"/>
    </xf>
    <xf numFmtId="0" fontId="37" fillId="0" borderId="3" xfId="34" applyFont="1" applyBorder="1" applyAlignment="1" applyProtection="1">
      <alignment horizontal="center"/>
    </xf>
    <xf numFmtId="0" fontId="37" fillId="0" borderId="22" xfId="34" applyFont="1" applyBorder="1" applyAlignment="1">
      <alignment horizontal="center"/>
    </xf>
    <xf numFmtId="0" fontId="30" fillId="0" borderId="22" xfId="34" applyFont="1" applyBorder="1" applyAlignment="1">
      <alignment horizontal="center"/>
    </xf>
    <xf numFmtId="0" fontId="37" fillId="0" borderId="31" xfId="34" applyFont="1" applyBorder="1" applyAlignment="1">
      <alignment horizontal="center"/>
    </xf>
    <xf numFmtId="0" fontId="37" fillId="0" borderId="19" xfId="34" applyFont="1" applyBorder="1" applyAlignment="1">
      <alignment horizontal="center"/>
    </xf>
    <xf numFmtId="0" fontId="37" fillId="0" borderId="20" xfId="34" applyFont="1" applyBorder="1" applyAlignment="1">
      <alignment horizontal="right"/>
    </xf>
    <xf numFmtId="0" fontId="2" fillId="0" borderId="3" xfId="34" applyFont="1" applyBorder="1" applyAlignment="1">
      <alignment horizontal="center"/>
    </xf>
    <xf numFmtId="0" fontId="2" fillId="0" borderId="3" xfId="34" applyFont="1" applyBorder="1" applyAlignment="1" applyProtection="1">
      <alignment horizontal="center"/>
    </xf>
    <xf numFmtId="0" fontId="3" fillId="0" borderId="3" xfId="34" applyFont="1" applyBorder="1" applyAlignment="1" applyProtection="1">
      <alignment horizontal="center"/>
    </xf>
    <xf numFmtId="0" fontId="2" fillId="0" borderId="19" xfId="34" applyFont="1" applyBorder="1" applyAlignment="1">
      <alignment horizontal="center"/>
    </xf>
    <xf numFmtId="0" fontId="37" fillId="0" borderId="1" xfId="34" applyFont="1" applyBorder="1" applyAlignment="1">
      <alignment horizontal="center"/>
    </xf>
    <xf numFmtId="0" fontId="37" fillId="0" borderId="7" xfId="34" applyFont="1" applyBorder="1" applyAlignment="1">
      <alignment horizontal="center"/>
    </xf>
    <xf numFmtId="0" fontId="37" fillId="0" borderId="20" xfId="34" applyFont="1" applyBorder="1" applyAlignment="1">
      <alignment horizontal="center"/>
    </xf>
    <xf numFmtId="0" fontId="37" fillId="0" borderId="17" xfId="34" applyFont="1" applyBorder="1" applyAlignment="1">
      <alignment horizontal="center"/>
    </xf>
    <xf numFmtId="0" fontId="30" fillId="0" borderId="59" xfId="34" applyFont="1" applyBorder="1" applyAlignment="1">
      <alignment horizontal="right"/>
    </xf>
    <xf numFmtId="0" fontId="30" fillId="0" borderId="45" xfId="34" applyFont="1" applyBorder="1" applyAlignment="1">
      <alignment horizontal="center"/>
    </xf>
    <xf numFmtId="0" fontId="30" fillId="0" borderId="59" xfId="34" applyFont="1" applyBorder="1" applyAlignment="1">
      <alignment horizontal="center"/>
    </xf>
    <xf numFmtId="0" fontId="30" fillId="0" borderId="42" xfId="34" applyFont="1" applyBorder="1" applyAlignment="1">
      <alignment horizontal="center"/>
    </xf>
    <xf numFmtId="0" fontId="30" fillId="0" borderId="36" xfId="34" applyFont="1" applyBorder="1" applyAlignment="1">
      <alignment horizontal="center"/>
    </xf>
    <xf numFmtId="0" fontId="30" fillId="0" borderId="46" xfId="34" applyFont="1" applyBorder="1" applyAlignment="1">
      <alignment horizontal="center"/>
    </xf>
    <xf numFmtId="0" fontId="37" fillId="0" borderId="64" xfId="34" applyFont="1" applyBorder="1" applyAlignment="1">
      <alignment horizontal="right"/>
    </xf>
    <xf numFmtId="0" fontId="37" fillId="0" borderId="37" xfId="34" applyFont="1" applyBorder="1" applyAlignment="1">
      <alignment horizontal="center"/>
    </xf>
    <xf numFmtId="0" fontId="37" fillId="0" borderId="19" xfId="34" applyFont="1" applyBorder="1" applyAlignment="1" applyProtection="1">
      <alignment horizontal="center"/>
    </xf>
    <xf numFmtId="0" fontId="37" fillId="0" borderId="17" xfId="34" applyFont="1" applyBorder="1" applyAlignment="1" applyProtection="1">
      <alignment horizontal="center"/>
    </xf>
    <xf numFmtId="0" fontId="4" fillId="0" borderId="17" xfId="34" applyFont="1" applyBorder="1" applyAlignment="1" applyProtection="1">
      <alignment horizontal="left"/>
    </xf>
    <xf numFmtId="0" fontId="12" fillId="0" borderId="0" xfId="34" applyFont="1" applyAlignment="1" applyProtection="1">
      <alignment horizontal="left"/>
    </xf>
    <xf numFmtId="0" fontId="32" fillId="0" borderId="21" xfId="34" applyFont="1" applyBorder="1" applyAlignment="1" applyProtection="1">
      <alignment horizontal="left"/>
    </xf>
    <xf numFmtId="0" fontId="68" fillId="0" borderId="13" xfId="34" applyFont="1" applyFill="1" applyBorder="1" applyAlignment="1" applyProtection="1">
      <alignment horizontal="left"/>
    </xf>
    <xf numFmtId="0" fontId="67" fillId="0" borderId="3" xfId="34" applyFont="1" applyBorder="1" applyAlignment="1" applyProtection="1">
      <alignment horizontal="center"/>
    </xf>
    <xf numFmtId="0" fontId="67" fillId="0" borderId="53" xfId="34" applyFont="1" applyBorder="1" applyAlignment="1" applyProtection="1">
      <alignment horizontal="center"/>
    </xf>
    <xf numFmtId="0" fontId="36" fillId="0" borderId="24" xfId="0" applyFont="1" applyBorder="1" applyAlignment="1" applyProtection="1">
      <alignment horizontal="center"/>
    </xf>
    <xf numFmtId="0" fontId="39" fillId="0" borderId="21" xfId="0" applyFont="1" applyBorder="1" applyAlignment="1" applyProtection="1">
      <alignment horizontal="left"/>
    </xf>
    <xf numFmtId="173" fontId="39" fillId="0" borderId="14" xfId="0" applyNumberFormat="1" applyFont="1" applyBorder="1" applyAlignment="1" applyProtection="1">
      <alignment horizontal="center"/>
    </xf>
    <xf numFmtId="0" fontId="39" fillId="0" borderId="3" xfId="0" applyFont="1" applyBorder="1" applyAlignment="1">
      <alignment horizontal="center"/>
    </xf>
    <xf numFmtId="0" fontId="39" fillId="0" borderId="20" xfId="0" applyFont="1" applyBorder="1" applyAlignment="1" applyProtection="1">
      <alignment horizontal="center"/>
    </xf>
    <xf numFmtId="0" fontId="39" fillId="0" borderId="21" xfId="0" applyFont="1" applyBorder="1" applyAlignment="1">
      <alignment horizontal="center"/>
    </xf>
    <xf numFmtId="0" fontId="39" fillId="0" borderId="3" xfId="0" applyFont="1" applyBorder="1" applyAlignment="1" applyProtection="1">
      <alignment horizontal="center"/>
    </xf>
    <xf numFmtId="0" fontId="34" fillId="0" borderId="24" xfId="0" applyFont="1" applyBorder="1" applyAlignment="1" applyProtection="1">
      <alignment horizontal="center"/>
    </xf>
    <xf numFmtId="0" fontId="38" fillId="0" borderId="42" xfId="16" applyFont="1" applyBorder="1" applyAlignment="1" applyProtection="1">
      <alignment horizontal="center"/>
    </xf>
    <xf numFmtId="0" fontId="36" fillId="0" borderId="3" xfId="16" applyFont="1" applyFill="1" applyBorder="1" applyAlignment="1">
      <alignment horizontal="center"/>
    </xf>
    <xf numFmtId="0" fontId="38" fillId="0" borderId="24" xfId="16" applyFont="1" applyBorder="1" applyAlignment="1" applyProtection="1">
      <alignment horizontal="center"/>
    </xf>
    <xf numFmtId="173" fontId="38" fillId="0" borderId="21" xfId="28" applyFont="1" applyBorder="1" applyAlignment="1" applyProtection="1">
      <alignment horizontal="left"/>
    </xf>
    <xf numFmtId="173" fontId="38" fillId="0" borderId="3" xfId="28" applyFont="1" applyBorder="1" applyAlignment="1">
      <alignment horizontal="center"/>
    </xf>
    <xf numFmtId="173" fontId="38" fillId="0" borderId="3" xfId="28" applyNumberFormat="1" applyFont="1" applyBorder="1" applyAlignment="1" applyProtection="1">
      <alignment horizontal="center"/>
    </xf>
    <xf numFmtId="173" fontId="8" fillId="0" borderId="0" xfId="30" applyFont="1"/>
    <xf numFmtId="173" fontId="36" fillId="0" borderId="3" xfId="30" applyNumberFormat="1" applyFont="1" applyFill="1" applyBorder="1" applyAlignment="1" applyProtection="1">
      <alignment horizontal="center"/>
    </xf>
    <xf numFmtId="0" fontId="60" fillId="0" borderId="4" xfId="12" applyFont="1" applyBorder="1" applyAlignment="1" applyProtection="1">
      <alignment horizontal="center"/>
    </xf>
    <xf numFmtId="0" fontId="10" fillId="0" borderId="0" xfId="12" applyFont="1" applyBorder="1"/>
    <xf numFmtId="173" fontId="60" fillId="0" borderId="22" xfId="12" applyNumberFormat="1" applyFont="1" applyFill="1" applyBorder="1" applyAlignment="1" applyProtection="1">
      <alignment horizontal="left"/>
    </xf>
    <xf numFmtId="0" fontId="10" fillId="0" borderId="28" xfId="12" applyFont="1" applyBorder="1" applyAlignment="1">
      <alignment horizontal="center"/>
    </xf>
    <xf numFmtId="173" fontId="60" fillId="0" borderId="7" xfId="12" applyNumberFormat="1" applyFont="1" applyFill="1" applyBorder="1" applyAlignment="1" applyProtection="1">
      <alignment horizontal="left"/>
    </xf>
    <xf numFmtId="0" fontId="55" fillId="0" borderId="14" xfId="12" applyFont="1" applyBorder="1" applyAlignment="1">
      <alignment horizontal="center"/>
    </xf>
    <xf numFmtId="0" fontId="6" fillId="0" borderId="62" xfId="12" applyFont="1" applyBorder="1"/>
    <xf numFmtId="0" fontId="10" fillId="0" borderId="61" xfId="12" applyFont="1" applyBorder="1"/>
    <xf numFmtId="0" fontId="6" fillId="0" borderId="60" xfId="12" applyFont="1" applyBorder="1" applyAlignment="1">
      <alignment horizontal="center"/>
    </xf>
    <xf numFmtId="0" fontId="10" fillId="0" borderId="53" xfId="12" applyFont="1" applyBorder="1" applyAlignment="1">
      <alignment horizontal="center"/>
    </xf>
    <xf numFmtId="173" fontId="9" fillId="0" borderId="21" xfId="33" applyFont="1" applyBorder="1" applyAlignment="1" applyProtection="1">
      <alignment horizontal="left"/>
    </xf>
    <xf numFmtId="173" fontId="9" fillId="0" borderId="14" xfId="33" applyFont="1" applyBorder="1" applyAlignment="1" applyProtection="1">
      <alignment horizontal="center"/>
    </xf>
    <xf numFmtId="172" fontId="9" fillId="0" borderId="3" xfId="33" applyNumberFormat="1" applyFont="1" applyBorder="1" applyAlignment="1" applyProtection="1">
      <alignment horizontal="center"/>
    </xf>
    <xf numFmtId="173" fontId="9" fillId="0" borderId="3" xfId="33" applyFont="1" applyBorder="1" applyAlignment="1" applyProtection="1">
      <alignment horizontal="center"/>
    </xf>
    <xf numFmtId="172" fontId="9" fillId="0" borderId="19" xfId="33" applyNumberFormat="1" applyFont="1" applyBorder="1" applyAlignment="1" applyProtection="1">
      <alignment horizontal="center"/>
    </xf>
    <xf numFmtId="173" fontId="9" fillId="0" borderId="19" xfId="33" applyFont="1" applyBorder="1" applyAlignment="1" applyProtection="1">
      <alignment horizontal="center"/>
    </xf>
    <xf numFmtId="173" fontId="9" fillId="0" borderId="14" xfId="33" applyFont="1" applyBorder="1" applyAlignment="1">
      <alignment horizontal="center"/>
    </xf>
    <xf numFmtId="173" fontId="9" fillId="0" borderId="3" xfId="33" applyFont="1" applyBorder="1" applyAlignment="1">
      <alignment horizontal="center"/>
    </xf>
    <xf numFmtId="173" fontId="9" fillId="0" borderId="19" xfId="33" applyFont="1" applyBorder="1" applyAlignment="1">
      <alignment horizontal="center"/>
    </xf>
    <xf numFmtId="173" fontId="8" fillId="0" borderId="21" xfId="33" applyFont="1" applyBorder="1" applyAlignment="1" applyProtection="1">
      <alignment horizontal="left"/>
    </xf>
    <xf numFmtId="173" fontId="8" fillId="0" borderId="14" xfId="33" applyFont="1" applyBorder="1" applyAlignment="1">
      <alignment horizontal="center"/>
    </xf>
    <xf numFmtId="173" fontId="8" fillId="0" borderId="3" xfId="33" applyFont="1" applyBorder="1" applyAlignment="1">
      <alignment horizontal="center"/>
    </xf>
    <xf numFmtId="173" fontId="8" fillId="0" borderId="14" xfId="33" applyFont="1" applyBorder="1" applyAlignment="1" applyProtection="1">
      <alignment horizontal="center"/>
    </xf>
    <xf numFmtId="173" fontId="8" fillId="0" borderId="3" xfId="33" applyFont="1" applyBorder="1" applyAlignment="1" applyProtection="1">
      <alignment horizontal="center"/>
    </xf>
    <xf numFmtId="172" fontId="8" fillId="0" borderId="3" xfId="33" applyNumberFormat="1" applyFont="1" applyBorder="1" applyAlignment="1" applyProtection="1">
      <alignment horizontal="center"/>
    </xf>
    <xf numFmtId="173" fontId="8" fillId="0" borderId="19" xfId="33" applyFont="1" applyBorder="1" applyAlignment="1">
      <alignment horizontal="center"/>
    </xf>
    <xf numFmtId="172" fontId="8" fillId="0" borderId="19" xfId="33" applyNumberFormat="1" applyFont="1" applyBorder="1" applyAlignment="1" applyProtection="1">
      <alignment horizontal="center"/>
    </xf>
    <xf numFmtId="173" fontId="8" fillId="0" borderId="36" xfId="33" applyFont="1" applyBorder="1" applyAlignment="1">
      <alignment horizontal="center"/>
    </xf>
    <xf numFmtId="173" fontId="5" fillId="0" borderId="51" xfId="33" applyFont="1" applyFill="1" applyBorder="1"/>
    <xf numFmtId="173" fontId="5" fillId="0" borderId="18" xfId="33" applyFont="1" applyFill="1" applyBorder="1"/>
    <xf numFmtId="173" fontId="5" fillId="0" borderId="9" xfId="33" applyFont="1" applyFill="1" applyBorder="1"/>
    <xf numFmtId="173" fontId="5" fillId="0" borderId="52" xfId="33" applyFont="1" applyFill="1" applyBorder="1"/>
    <xf numFmtId="173" fontId="5" fillId="0" borderId="5" xfId="33" applyFont="1" applyFill="1" applyBorder="1" applyAlignment="1" applyProtection="1">
      <alignment horizontal="left"/>
    </xf>
    <xf numFmtId="173" fontId="5" fillId="0" borderId="26" xfId="33" applyFont="1" applyFill="1" applyBorder="1"/>
    <xf numFmtId="173" fontId="5" fillId="0" borderId="12" xfId="33" applyFont="1" applyFill="1" applyBorder="1" applyAlignment="1" applyProtection="1">
      <alignment horizontal="center"/>
    </xf>
    <xf numFmtId="173" fontId="5" fillId="0" borderId="1" xfId="33" applyFont="1" applyFill="1" applyBorder="1" applyAlignment="1" applyProtection="1">
      <alignment horizontal="center"/>
    </xf>
    <xf numFmtId="173" fontId="5" fillId="0" borderId="1" xfId="33" applyFont="1" applyFill="1" applyBorder="1" applyAlignment="1" applyProtection="1">
      <alignment horizontal="left"/>
    </xf>
    <xf numFmtId="173" fontId="5" fillId="0" borderId="21" xfId="33" applyFont="1" applyFill="1" applyBorder="1"/>
    <xf numFmtId="173" fontId="5" fillId="0" borderId="14" xfId="33" applyFont="1" applyFill="1" applyBorder="1"/>
    <xf numFmtId="173" fontId="5" fillId="0" borderId="21" xfId="33" applyFont="1" applyFill="1" applyBorder="1" applyAlignment="1">
      <alignment horizontal="center"/>
    </xf>
    <xf numFmtId="173" fontId="5" fillId="0" borderId="3" xfId="33" applyFont="1" applyFill="1" applyBorder="1" applyAlignment="1" applyProtection="1">
      <alignment horizontal="left"/>
    </xf>
    <xf numFmtId="173" fontId="5" fillId="0" borderId="3" xfId="33" applyFont="1" applyFill="1" applyBorder="1" applyAlignment="1" applyProtection="1">
      <alignment horizontal="center"/>
    </xf>
    <xf numFmtId="173" fontId="5" fillId="0" borderId="3" xfId="33" applyFont="1" applyFill="1" applyBorder="1"/>
    <xf numFmtId="173" fontId="5" fillId="0" borderId="3" xfId="33" applyFont="1" applyFill="1" applyBorder="1" applyAlignment="1">
      <alignment horizontal="center"/>
    </xf>
    <xf numFmtId="173" fontId="5" fillId="0" borderId="19" xfId="33" applyFont="1" applyFill="1" applyBorder="1" applyAlignment="1">
      <alignment horizontal="center"/>
    </xf>
    <xf numFmtId="173" fontId="5" fillId="0" borderId="31" xfId="33" applyFont="1" applyFill="1" applyBorder="1" applyAlignment="1" applyProtection="1">
      <alignment horizontal="left"/>
    </xf>
    <xf numFmtId="173" fontId="5" fillId="0" borderId="19" xfId="33" applyFont="1" applyFill="1" applyBorder="1" applyAlignment="1" applyProtection="1">
      <alignment horizontal="center"/>
    </xf>
    <xf numFmtId="173" fontId="9" fillId="0" borderId="20" xfId="33" applyFont="1" applyBorder="1" applyAlignment="1">
      <alignment horizontal="center"/>
    </xf>
    <xf numFmtId="173" fontId="8" fillId="0" borderId="20" xfId="33" applyFont="1" applyBorder="1" applyAlignment="1">
      <alignment horizontal="center"/>
    </xf>
    <xf numFmtId="173" fontId="9" fillId="0" borderId="1" xfId="33" applyFont="1" applyBorder="1" applyAlignment="1">
      <alignment horizontal="center"/>
    </xf>
    <xf numFmtId="173" fontId="9" fillId="0" borderId="7" xfId="33" applyFont="1" applyBorder="1" applyAlignment="1">
      <alignment horizontal="center"/>
    </xf>
    <xf numFmtId="173" fontId="9" fillId="0" borderId="31" xfId="33" applyFont="1" applyBorder="1" applyAlignment="1">
      <alignment horizontal="center"/>
    </xf>
    <xf numFmtId="172" fontId="9" fillId="0" borderId="31" xfId="33" applyNumberFormat="1" applyFont="1" applyBorder="1" applyAlignment="1" applyProtection="1">
      <alignment horizontal="center"/>
    </xf>
    <xf numFmtId="172" fontId="8" fillId="0" borderId="31" xfId="33" applyNumberFormat="1" applyFont="1" applyBorder="1" applyAlignment="1" applyProtection="1">
      <alignment horizontal="center"/>
    </xf>
    <xf numFmtId="173" fontId="79" fillId="0" borderId="0" xfId="36" applyFont="1" applyBorder="1" applyAlignment="1" applyProtection="1">
      <alignment horizontal="center"/>
    </xf>
    <xf numFmtId="0" fontId="44" fillId="0" borderId="0" xfId="42" applyFont="1" applyAlignment="1" applyProtection="1">
      <alignment horizontal="center"/>
    </xf>
    <xf numFmtId="0" fontId="6" fillId="0" borderId="0" xfId="19"/>
    <xf numFmtId="0" fontId="9" fillId="0" borderId="0" xfId="19" applyFont="1" applyAlignment="1" applyProtection="1">
      <alignment horizontal="centerContinuous"/>
    </xf>
    <xf numFmtId="0" fontId="50" fillId="0" borderId="0" xfId="19" applyFont="1"/>
    <xf numFmtId="0" fontId="42" fillId="0" borderId="51" xfId="19" applyFont="1" applyFill="1" applyBorder="1"/>
    <xf numFmtId="0" fontId="41" fillId="0" borderId="48" xfId="19" applyFont="1" applyFill="1" applyBorder="1" applyAlignment="1" applyProtection="1">
      <alignment horizontal="centerContinuous"/>
    </xf>
    <xf numFmtId="0" fontId="42" fillId="0" borderId="9" xfId="19" applyFont="1" applyFill="1" applyBorder="1" applyAlignment="1" applyProtection="1">
      <alignment horizontal="centerContinuous"/>
    </xf>
    <xf numFmtId="0" fontId="42" fillId="0" borderId="15" xfId="19" applyFont="1" applyFill="1" applyBorder="1" applyAlignment="1" applyProtection="1">
      <alignment horizontal="centerContinuous"/>
    </xf>
    <xf numFmtId="0" fontId="42" fillId="0" borderId="52" xfId="19" applyFont="1" applyFill="1" applyBorder="1" applyAlignment="1" applyProtection="1">
      <alignment horizontal="centerContinuous"/>
    </xf>
    <xf numFmtId="0" fontId="46" fillId="0" borderId="5" xfId="19" applyFont="1" applyFill="1" applyBorder="1" applyAlignment="1" applyProtection="1">
      <alignment horizontal="left"/>
    </xf>
    <xf numFmtId="0" fontId="41" fillId="0" borderId="34" xfId="19" applyFont="1" applyFill="1" applyBorder="1"/>
    <xf numFmtId="0" fontId="41" fillId="0" borderId="20" xfId="19" applyFont="1" applyFill="1" applyBorder="1"/>
    <xf numFmtId="0" fontId="41" fillId="0" borderId="34" xfId="19" applyFont="1" applyFill="1" applyBorder="1" applyAlignment="1" applyProtection="1">
      <alignment horizontal="centerContinuous"/>
    </xf>
    <xf numFmtId="0" fontId="41" fillId="0" borderId="20" xfId="19" applyFont="1" applyFill="1" applyBorder="1" applyAlignment="1" applyProtection="1">
      <alignment horizontal="centerContinuous"/>
    </xf>
    <xf numFmtId="0" fontId="41" fillId="0" borderId="19" xfId="19" applyFont="1" applyFill="1" applyBorder="1" applyAlignment="1" applyProtection="1">
      <alignment horizontal="centerContinuous"/>
    </xf>
    <xf numFmtId="0" fontId="41" fillId="0" borderId="53" xfId="19" applyFont="1" applyFill="1" applyBorder="1" applyAlignment="1" applyProtection="1">
      <alignment horizontal="centerContinuous"/>
    </xf>
    <xf numFmtId="0" fontId="42" fillId="0" borderId="54" xfId="19" applyFont="1" applyFill="1" applyBorder="1"/>
    <xf numFmtId="0" fontId="42" fillId="0" borderId="43" xfId="19" applyFont="1" applyFill="1" applyBorder="1" applyAlignment="1" applyProtection="1">
      <alignment horizontal="center"/>
    </xf>
    <xf numFmtId="0" fontId="42" fillId="0" borderId="28" xfId="19" applyFont="1" applyFill="1" applyBorder="1" applyAlignment="1" applyProtection="1">
      <alignment horizontal="center"/>
    </xf>
    <xf numFmtId="0" fontId="42" fillId="0" borderId="67" xfId="19" applyFont="1" applyFill="1" applyBorder="1" applyAlignment="1" applyProtection="1">
      <alignment horizontal="center"/>
    </xf>
    <xf numFmtId="0" fontId="42" fillId="0" borderId="27" xfId="19" applyFont="1" applyFill="1" applyBorder="1" applyAlignment="1" applyProtection="1">
      <alignment horizontal="center"/>
    </xf>
    <xf numFmtId="0" fontId="42" fillId="0" borderId="53" xfId="19" applyFont="1" applyFill="1" applyBorder="1" applyAlignment="1" applyProtection="1">
      <alignment horizontal="center"/>
    </xf>
    <xf numFmtId="0" fontId="9" fillId="0" borderId="21" xfId="19" applyFont="1" applyBorder="1" applyAlignment="1" applyProtection="1">
      <alignment horizontal="left"/>
    </xf>
    <xf numFmtId="0" fontId="9" fillId="0" borderId="10" xfId="19" applyFont="1" applyBorder="1" applyProtection="1"/>
    <xf numFmtId="0" fontId="9" fillId="0" borderId="20" xfId="19" applyFont="1" applyBorder="1" applyProtection="1"/>
    <xf numFmtId="172" fontId="9" fillId="0" borderId="20" xfId="19" applyNumberFormat="1" applyFont="1" applyBorder="1" applyProtection="1"/>
    <xf numFmtId="172" fontId="9" fillId="0" borderId="10" xfId="19" applyNumberFormat="1" applyFont="1" applyBorder="1" applyProtection="1"/>
    <xf numFmtId="0" fontId="6" fillId="0" borderId="21" xfId="19" applyBorder="1" applyAlignment="1" applyProtection="1">
      <alignment horizontal="left"/>
    </xf>
    <xf numFmtId="0" fontId="6" fillId="0" borderId="10" xfId="19" applyBorder="1"/>
    <xf numFmtId="0" fontId="6" fillId="0" borderId="20" xfId="19" applyBorder="1"/>
    <xf numFmtId="172" fontId="6" fillId="0" borderId="20" xfId="19" applyNumberFormat="1" applyBorder="1" applyProtection="1"/>
    <xf numFmtId="172" fontId="6" fillId="0" borderId="10" xfId="19" applyNumberFormat="1" applyBorder="1" applyProtection="1"/>
    <xf numFmtId="172" fontId="6" fillId="0" borderId="3" xfId="19" applyNumberFormat="1" applyBorder="1" applyProtection="1"/>
    <xf numFmtId="173" fontId="6" fillId="0" borderId="20" xfId="19" applyNumberFormat="1" applyBorder="1" applyProtection="1"/>
    <xf numFmtId="0" fontId="6" fillId="0" borderId="3" xfId="19" applyBorder="1"/>
    <xf numFmtId="173" fontId="6" fillId="0" borderId="3" xfId="19" applyNumberFormat="1" applyBorder="1" applyProtection="1"/>
    <xf numFmtId="172" fontId="5" fillId="0" borderId="0" xfId="19" applyNumberFormat="1" applyFont="1" applyAlignment="1" applyProtection="1">
      <alignment horizontal="left"/>
    </xf>
    <xf numFmtId="173" fontId="6" fillId="0" borderId="0" xfId="19" applyNumberFormat="1" applyProtection="1"/>
    <xf numFmtId="172" fontId="6" fillId="0" borderId="0" xfId="19" applyNumberFormat="1" applyProtection="1"/>
    <xf numFmtId="0" fontId="8" fillId="0" borderId="0" xfId="42"/>
    <xf numFmtId="0" fontId="46" fillId="0" borderId="0" xfId="42" applyFont="1"/>
    <xf numFmtId="0" fontId="1" fillId="0" borderId="0" xfId="42" applyFont="1"/>
    <xf numFmtId="0" fontId="41" fillId="0" borderId="51" xfId="42" applyFont="1" applyFill="1" applyBorder="1"/>
    <xf numFmtId="0" fontId="41" fillId="0" borderId="9" xfId="42" applyFont="1" applyFill="1" applyBorder="1"/>
    <xf numFmtId="0" fontId="41" fillId="0" borderId="15" xfId="42" applyFont="1" applyFill="1" applyBorder="1"/>
    <xf numFmtId="0" fontId="41" fillId="0" borderId="5" xfId="42" applyFont="1" applyFill="1" applyBorder="1"/>
    <xf numFmtId="0" fontId="83" fillId="0" borderId="15" xfId="42" applyFont="1" applyFill="1" applyBorder="1" applyAlignment="1">
      <alignment horizontal="center"/>
    </xf>
    <xf numFmtId="0" fontId="83" fillId="0" borderId="15" xfId="42" applyFont="1" applyFill="1" applyBorder="1"/>
    <xf numFmtId="0" fontId="83" fillId="0" borderId="18" xfId="42" applyFont="1" applyFill="1" applyBorder="1"/>
    <xf numFmtId="0" fontId="46" fillId="0" borderId="5" xfId="42" applyFont="1" applyFill="1" applyBorder="1" applyAlignment="1" applyProtection="1">
      <alignment horizontal="left"/>
    </xf>
    <xf numFmtId="0" fontId="83" fillId="0" borderId="1" xfId="42" applyFont="1" applyFill="1" applyBorder="1" applyAlignment="1" applyProtection="1">
      <alignment horizontal="center"/>
    </xf>
    <xf numFmtId="0" fontId="83" fillId="0" borderId="12" xfId="42" applyFont="1" applyFill="1" applyBorder="1" applyAlignment="1" applyProtection="1">
      <alignment horizontal="center"/>
    </xf>
    <xf numFmtId="0" fontId="83" fillId="0" borderId="1" xfId="42" applyFont="1" applyFill="1" applyBorder="1" applyAlignment="1" applyProtection="1">
      <alignment horizontal="left"/>
    </xf>
    <xf numFmtId="0" fontId="41" fillId="0" borderId="21" xfId="42" applyFont="1" applyFill="1" applyBorder="1"/>
    <xf numFmtId="0" fontId="83" fillId="0" borderId="3" xfId="42" applyFont="1" applyFill="1" applyBorder="1" applyAlignment="1" applyProtection="1">
      <alignment horizontal="center"/>
    </xf>
    <xf numFmtId="0" fontId="83" fillId="0" borderId="14" xfId="42" applyFont="1" applyFill="1" applyBorder="1"/>
    <xf numFmtId="0" fontId="83" fillId="0" borderId="21" xfId="42" applyFont="1" applyFill="1" applyBorder="1" applyAlignment="1" applyProtection="1">
      <alignment horizontal="center"/>
    </xf>
    <xf numFmtId="0" fontId="83" fillId="0" borderId="3" xfId="42" applyFont="1" applyFill="1" applyBorder="1" applyAlignment="1" applyProtection="1">
      <alignment horizontal="left"/>
    </xf>
    <xf numFmtId="0" fontId="103" fillId="0" borderId="5" xfId="42" applyFont="1" applyBorder="1"/>
    <xf numFmtId="0" fontId="103" fillId="0" borderId="1" xfId="42" applyFont="1" applyBorder="1"/>
    <xf numFmtId="173" fontId="103" fillId="0" borderId="1" xfId="42" applyNumberFormat="1" applyFont="1" applyBorder="1" applyProtection="1"/>
    <xf numFmtId="173" fontId="103" fillId="0" borderId="12" xfId="42" applyNumberFormat="1" applyFont="1" applyBorder="1" applyProtection="1"/>
    <xf numFmtId="0" fontId="103" fillId="0" borderId="12" xfId="42" applyFont="1" applyBorder="1"/>
    <xf numFmtId="0" fontId="46" fillId="0" borderId="21" xfId="42" applyFont="1" applyBorder="1" applyAlignment="1" applyProtection="1">
      <alignment horizontal="left"/>
    </xf>
    <xf numFmtId="0" fontId="46" fillId="0" borderId="3" xfId="42" applyFont="1" applyBorder="1" applyProtection="1"/>
    <xf numFmtId="173" fontId="46" fillId="0" borderId="3" xfId="42" applyNumberFormat="1" applyFont="1" applyBorder="1" applyProtection="1"/>
    <xf numFmtId="0" fontId="46" fillId="0" borderId="14" xfId="42" applyFont="1" applyBorder="1" applyProtection="1"/>
    <xf numFmtId="0" fontId="8" fillId="0" borderId="21" xfId="42" applyFont="1" applyBorder="1" applyAlignment="1" applyProtection="1">
      <alignment horizontal="left"/>
    </xf>
    <xf numFmtId="0" fontId="8" fillId="0" borderId="3" xfId="42" applyFont="1" applyBorder="1" applyProtection="1"/>
    <xf numFmtId="173" fontId="8" fillId="0" borderId="3" xfId="42" applyNumberFormat="1" applyFont="1" applyBorder="1" applyProtection="1"/>
    <xf numFmtId="0" fontId="8" fillId="0" borderId="14" xfId="42" applyFont="1" applyBorder="1" applyProtection="1"/>
    <xf numFmtId="0" fontId="8" fillId="0" borderId="3" xfId="42" applyFont="1" applyBorder="1"/>
    <xf numFmtId="0" fontId="42" fillId="0" borderId="0" xfId="42" applyFont="1"/>
    <xf numFmtId="0" fontId="8" fillId="0" borderId="0" xfId="1"/>
    <xf numFmtId="0" fontId="46" fillId="0" borderId="0" xfId="1" applyFont="1"/>
    <xf numFmtId="0" fontId="104" fillId="0" borderId="0" xfId="1" applyFont="1"/>
    <xf numFmtId="0" fontId="42" fillId="0" borderId="0" xfId="1" applyFont="1"/>
    <xf numFmtId="0" fontId="41" fillId="0" borderId="16" xfId="1" applyFont="1" applyFill="1" applyBorder="1"/>
    <xf numFmtId="0" fontId="41" fillId="0" borderId="15" xfId="1" applyFont="1" applyFill="1" applyBorder="1" applyAlignment="1" applyProtection="1">
      <alignment horizontal="left"/>
    </xf>
    <xf numFmtId="0" fontId="41" fillId="0" borderId="9" xfId="1" applyFont="1" applyFill="1" applyBorder="1"/>
    <xf numFmtId="0" fontId="42" fillId="0" borderId="9" xfId="1" applyFont="1" applyFill="1" applyBorder="1"/>
    <xf numFmtId="0" fontId="41" fillId="0" borderId="52" xfId="1" applyFont="1" applyFill="1" applyBorder="1"/>
    <xf numFmtId="0" fontId="8" fillId="2" borderId="15" xfId="1" applyFill="1" applyBorder="1" applyAlignment="1" applyProtection="1">
      <alignment horizontal="left"/>
    </xf>
    <xf numFmtId="0" fontId="41" fillId="0" borderId="13" xfId="1" applyFont="1" applyFill="1" applyBorder="1"/>
    <xf numFmtId="0" fontId="41" fillId="0" borderId="1" xfId="1" applyFont="1" applyFill="1" applyBorder="1"/>
    <xf numFmtId="0" fontId="41" fillId="0" borderId="0" xfId="1" applyFont="1" applyFill="1"/>
    <xf numFmtId="0" fontId="41" fillId="0" borderId="0" xfId="1" applyFont="1" applyFill="1" applyAlignment="1" applyProtection="1">
      <alignment horizontal="left"/>
    </xf>
    <xf numFmtId="0" fontId="41" fillId="0" borderId="7" xfId="1" applyFont="1" applyFill="1" applyBorder="1"/>
    <xf numFmtId="0" fontId="8" fillId="2" borderId="1" xfId="1" applyFill="1" applyBorder="1"/>
    <xf numFmtId="0" fontId="41" fillId="0" borderId="15" xfId="1" applyFont="1" applyFill="1" applyBorder="1"/>
    <xf numFmtId="0" fontId="46" fillId="0" borderId="13" xfId="1" applyFont="1" applyFill="1" applyBorder="1" applyAlignment="1" applyProtection="1">
      <alignment horizontal="left"/>
    </xf>
    <xf numFmtId="0" fontId="41" fillId="0" borderId="1" xfId="1" applyFont="1" applyFill="1" applyBorder="1" applyAlignment="1" applyProtection="1">
      <alignment horizontal="center"/>
    </xf>
    <xf numFmtId="0" fontId="41" fillId="0" borderId="20" xfId="1" applyFont="1" applyFill="1" applyBorder="1" applyAlignment="1" applyProtection="1">
      <alignment horizontal="left"/>
    </xf>
    <xf numFmtId="0" fontId="41" fillId="0" borderId="20" xfId="1" applyFont="1" applyFill="1" applyBorder="1"/>
    <xf numFmtId="0" fontId="41" fillId="0" borderId="3" xfId="1" applyFont="1" applyFill="1" applyBorder="1"/>
    <xf numFmtId="0" fontId="41" fillId="0" borderId="19" xfId="1" applyFont="1" applyFill="1" applyBorder="1"/>
    <xf numFmtId="0" fontId="8" fillId="2" borderId="3" xfId="1" applyFill="1" applyBorder="1"/>
    <xf numFmtId="0" fontId="41" fillId="0" borderId="17" xfId="1" applyFont="1" applyFill="1" applyBorder="1"/>
    <xf numFmtId="0" fontId="83" fillId="0" borderId="8" xfId="1" applyFont="1" applyFill="1" applyBorder="1" applyAlignment="1" applyProtection="1">
      <alignment horizontal="center"/>
    </xf>
    <xf numFmtId="0" fontId="8" fillId="2" borderId="8" xfId="1" applyFill="1" applyBorder="1"/>
    <xf numFmtId="0" fontId="41" fillId="0" borderId="17" xfId="1" applyFont="1" applyBorder="1" applyAlignment="1" applyProtection="1">
      <alignment horizontal="left"/>
    </xf>
    <xf numFmtId="173" fontId="41" fillId="0" borderId="3" xfId="1" applyNumberFormat="1" applyFont="1" applyBorder="1" applyProtection="1"/>
    <xf numFmtId="173" fontId="8" fillId="0" borderId="3" xfId="1" applyNumberFormat="1" applyBorder="1" applyProtection="1"/>
    <xf numFmtId="173" fontId="8" fillId="0" borderId="0" xfId="1" applyNumberFormat="1" applyProtection="1"/>
    <xf numFmtId="0" fontId="1" fillId="0" borderId="17" xfId="1" applyFont="1" applyBorder="1" applyAlignment="1" applyProtection="1">
      <alignment horizontal="left"/>
    </xf>
    <xf numFmtId="0" fontId="1" fillId="0" borderId="3" xfId="1" applyFont="1" applyBorder="1" applyProtection="1"/>
    <xf numFmtId="0" fontId="1" fillId="0" borderId="3" xfId="1" applyFont="1" applyBorder="1"/>
    <xf numFmtId="0" fontId="8" fillId="0" borderId="1" xfId="1" applyBorder="1"/>
    <xf numFmtId="0" fontId="8" fillId="0" borderId="3" xfId="1" applyBorder="1"/>
    <xf numFmtId="0" fontId="1" fillId="0" borderId="0" xfId="1" applyFont="1"/>
    <xf numFmtId="0" fontId="41" fillId="0" borderId="0" xfId="1" applyFont="1"/>
    <xf numFmtId="0" fontId="9" fillId="0" borderId="0" xfId="7" applyFont="1" applyAlignment="1" applyProtection="1">
      <alignment horizontal="left"/>
    </xf>
    <xf numFmtId="0" fontId="13" fillId="0" borderId="0" xfId="7"/>
    <xf numFmtId="0" fontId="46" fillId="0" borderId="0" xfId="7" applyFont="1"/>
    <xf numFmtId="0" fontId="58" fillId="0" borderId="0" xfId="7" applyFont="1"/>
    <xf numFmtId="0" fontId="53" fillId="0" borderId="0" xfId="7" applyFont="1"/>
    <xf numFmtId="0" fontId="105" fillId="2" borderId="48" xfId="7" applyFont="1" applyFill="1" applyBorder="1"/>
    <xf numFmtId="0" fontId="83" fillId="0" borderId="51" xfId="7" applyFont="1" applyFill="1" applyBorder="1" applyAlignment="1" applyProtection="1">
      <alignment horizontal="left"/>
    </xf>
    <xf numFmtId="0" fontId="83" fillId="0" borderId="49" xfId="7" applyFont="1" applyFill="1" applyBorder="1" applyAlignment="1" applyProtection="1">
      <alignment horizontal="center"/>
    </xf>
    <xf numFmtId="0" fontId="106" fillId="0" borderId="41" xfId="7" applyFont="1" applyFill="1" applyBorder="1" applyAlignment="1" applyProtection="1"/>
    <xf numFmtId="0" fontId="106" fillId="0" borderId="46" xfId="7" applyFont="1" applyFill="1" applyBorder="1" applyAlignment="1" applyProtection="1">
      <alignment horizontal="center"/>
    </xf>
    <xf numFmtId="0" fontId="106" fillId="0" borderId="45" xfId="7" applyFont="1" applyFill="1" applyBorder="1" applyAlignment="1" applyProtection="1">
      <alignment horizontal="center"/>
    </xf>
    <xf numFmtId="0" fontId="10" fillId="2" borderId="2" xfId="7" applyFont="1" applyFill="1" applyBorder="1"/>
    <xf numFmtId="0" fontId="83" fillId="0" borderId="5" xfId="7" applyFont="1" applyFill="1" applyBorder="1" applyAlignment="1" applyProtection="1">
      <alignment horizontal="center"/>
    </xf>
    <xf numFmtId="0" fontId="83" fillId="0" borderId="6" xfId="7" applyFont="1" applyFill="1" applyBorder="1" applyAlignment="1" applyProtection="1">
      <alignment horizontal="center"/>
    </xf>
    <xf numFmtId="0" fontId="106" fillId="0" borderId="12" xfId="7" applyFont="1" applyFill="1" applyBorder="1" applyAlignment="1" applyProtection="1">
      <alignment horizontal="center"/>
    </xf>
    <xf numFmtId="0" fontId="106" fillId="0" borderId="13" xfId="7" applyFont="1" applyFill="1" applyBorder="1" applyAlignment="1" applyProtection="1">
      <alignment horizontal="center"/>
    </xf>
    <xf numFmtId="0" fontId="106" fillId="0" borderId="7" xfId="7" applyFont="1" applyFill="1" applyBorder="1" applyAlignment="1" applyProtection="1">
      <alignment horizontal="center"/>
    </xf>
    <xf numFmtId="0" fontId="106" fillId="0" borderId="32" xfId="7" applyFont="1" applyFill="1" applyBorder="1" applyAlignment="1" applyProtection="1">
      <alignment horizontal="center"/>
    </xf>
    <xf numFmtId="0" fontId="105" fillId="2" borderId="2" xfId="7" applyFont="1" applyFill="1" applyBorder="1"/>
    <xf numFmtId="0" fontId="83" fillId="0" borderId="5" xfId="7" applyFont="1" applyFill="1" applyBorder="1"/>
    <xf numFmtId="0" fontId="106" fillId="0" borderId="12" xfId="7" applyFont="1" applyFill="1" applyBorder="1" applyAlignment="1"/>
    <xf numFmtId="0" fontId="106" fillId="0" borderId="13" xfId="7" applyFont="1" applyFill="1" applyBorder="1" applyAlignment="1">
      <alignment horizontal="center"/>
    </xf>
    <xf numFmtId="0" fontId="107" fillId="0" borderId="13" xfId="7" applyFont="1" applyFill="1" applyBorder="1" applyAlignment="1">
      <alignment horizontal="center"/>
    </xf>
    <xf numFmtId="0" fontId="105" fillId="2" borderId="34" xfId="7" applyFont="1" applyFill="1" applyBorder="1"/>
    <xf numFmtId="0" fontId="83" fillId="0" borderId="21" xfId="7" applyFont="1" applyFill="1" applyBorder="1"/>
    <xf numFmtId="0" fontId="83" fillId="0" borderId="10" xfId="7" applyFont="1" applyFill="1" applyBorder="1" applyAlignment="1"/>
    <xf numFmtId="0" fontId="106" fillId="0" borderId="17" xfId="7" applyFont="1" applyFill="1" applyBorder="1" applyAlignment="1" applyProtection="1">
      <alignment horizontal="center"/>
    </xf>
    <xf numFmtId="0" fontId="84" fillId="0" borderId="2" xfId="7" applyFont="1" applyBorder="1"/>
    <xf numFmtId="0" fontId="41" fillId="0" borderId="5" xfId="7" applyFont="1" applyBorder="1" applyAlignment="1" applyProtection="1">
      <alignment horizontal="left"/>
    </xf>
    <xf numFmtId="0" fontId="54" fillId="0" borderId="6" xfId="7" applyFont="1" applyBorder="1" applyProtection="1"/>
    <xf numFmtId="0" fontId="54" fillId="0" borderId="12" xfId="7" applyFont="1" applyBorder="1" applyProtection="1"/>
    <xf numFmtId="0" fontId="54" fillId="0" borderId="13" xfId="7" applyFont="1" applyBorder="1" applyProtection="1"/>
    <xf numFmtId="0" fontId="54" fillId="0" borderId="7" xfId="7" applyFont="1" applyBorder="1" applyProtection="1"/>
    <xf numFmtId="0" fontId="84" fillId="0" borderId="35" xfId="7" applyFont="1" applyBorder="1"/>
    <xf numFmtId="0" fontId="6" fillId="0" borderId="23" xfId="7" applyFont="1" applyBorder="1" applyAlignment="1" applyProtection="1">
      <alignment horizontal="left"/>
    </xf>
    <xf numFmtId="0" fontId="6" fillId="0" borderId="11" xfId="7" applyFont="1" applyBorder="1" applyProtection="1"/>
    <xf numFmtId="173" fontId="6" fillId="0" borderId="11" xfId="7" applyNumberFormat="1" applyFont="1" applyBorder="1" applyProtection="1"/>
    <xf numFmtId="0" fontId="6" fillId="0" borderId="11" xfId="7" applyFont="1" applyBorder="1"/>
    <xf numFmtId="0" fontId="6" fillId="0" borderId="66" xfId="7" applyFont="1" applyBorder="1"/>
    <xf numFmtId="0" fontId="6" fillId="0" borderId="8" xfId="7" applyFont="1" applyBorder="1"/>
    <xf numFmtId="0" fontId="6" fillId="0" borderId="10" xfId="7" applyFont="1" applyBorder="1"/>
    <xf numFmtId="0" fontId="6" fillId="0" borderId="3" xfId="7" applyFont="1" applyBorder="1" applyProtection="1"/>
    <xf numFmtId="0" fontId="6" fillId="0" borderId="3" xfId="7" applyFont="1" applyBorder="1"/>
    <xf numFmtId="0" fontId="84" fillId="0" borderId="11" xfId="7" applyFont="1" applyBorder="1"/>
    <xf numFmtId="0" fontId="6" fillId="0" borderId="11" xfId="7" applyFont="1" applyBorder="1" applyAlignment="1" applyProtection="1">
      <alignment horizontal="left"/>
    </xf>
    <xf numFmtId="0" fontId="6" fillId="0" borderId="0" xfId="7" applyFont="1"/>
    <xf numFmtId="0" fontId="7" fillId="0" borderId="0" xfId="7" applyFont="1"/>
    <xf numFmtId="0" fontId="13" fillId="0" borderId="0" xfId="7" applyFont="1"/>
    <xf numFmtId="0" fontId="108" fillId="0" borderId="0" xfId="10" applyFont="1"/>
    <xf numFmtId="0" fontId="8" fillId="0" borderId="0" xfId="10"/>
    <xf numFmtId="0" fontId="46" fillId="0" borderId="0" xfId="10" applyFont="1"/>
    <xf numFmtId="0" fontId="107" fillId="0" borderId="0" xfId="10" applyFont="1"/>
    <xf numFmtId="0" fontId="103" fillId="0" borderId="0" xfId="10" applyFont="1"/>
    <xf numFmtId="0" fontId="42" fillId="0" borderId="0" xfId="10" applyFont="1"/>
    <xf numFmtId="0" fontId="85" fillId="0" borderId="0" xfId="10" applyFont="1"/>
    <xf numFmtId="0" fontId="104" fillId="0" borderId="0" xfId="10" applyFont="1"/>
    <xf numFmtId="0" fontId="1" fillId="0" borderId="0" xfId="10" applyFont="1"/>
    <xf numFmtId="0" fontId="41" fillId="0" borderId="4" xfId="10" applyFont="1" applyFill="1" applyBorder="1"/>
    <xf numFmtId="0" fontId="83" fillId="0" borderId="13" xfId="10" applyFont="1" applyFill="1" applyBorder="1" applyAlignment="1">
      <alignment horizontal="center"/>
    </xf>
    <xf numFmtId="0" fontId="83" fillId="0" borderId="53" xfId="10" applyFont="1" applyFill="1" applyBorder="1" applyAlignment="1">
      <alignment horizontal="center"/>
    </xf>
    <xf numFmtId="0" fontId="83" fillId="0" borderId="28" xfId="10" applyFont="1" applyFill="1" applyBorder="1" applyAlignment="1">
      <alignment horizontal="center"/>
    </xf>
    <xf numFmtId="0" fontId="83" fillId="0" borderId="22" xfId="10" applyFont="1" applyFill="1" applyBorder="1" applyAlignment="1">
      <alignment horizontal="center"/>
    </xf>
    <xf numFmtId="0" fontId="83" fillId="0" borderId="22" xfId="10" applyFont="1" applyFill="1" applyBorder="1" applyAlignment="1"/>
    <xf numFmtId="0" fontId="47" fillId="0" borderId="13" xfId="10" applyFont="1" applyFill="1" applyBorder="1" applyAlignment="1">
      <alignment horizontal="center"/>
    </xf>
    <xf numFmtId="0" fontId="83" fillId="0" borderId="0" xfId="10" applyFont="1" applyFill="1" applyBorder="1" applyAlignment="1">
      <alignment horizontal="center"/>
    </xf>
    <xf numFmtId="0" fontId="106" fillId="0" borderId="13" xfId="10" applyFont="1" applyFill="1" applyBorder="1" applyAlignment="1">
      <alignment horizontal="center"/>
    </xf>
    <xf numFmtId="0" fontId="41" fillId="0" borderId="13" xfId="10" applyFont="1" applyFill="1" applyBorder="1" applyAlignment="1">
      <alignment horizontal="center"/>
    </xf>
    <xf numFmtId="0" fontId="41" fillId="0" borderId="22" xfId="10" applyFont="1" applyFill="1" applyBorder="1"/>
    <xf numFmtId="0" fontId="47" fillId="0" borderId="13" xfId="10" applyFont="1" applyBorder="1"/>
    <xf numFmtId="0" fontId="47" fillId="0" borderId="7" xfId="10" applyFont="1" applyBorder="1"/>
    <xf numFmtId="0" fontId="109" fillId="0" borderId="13" xfId="10" applyFont="1" applyBorder="1"/>
    <xf numFmtId="0" fontId="3" fillId="0" borderId="31" xfId="10" applyFont="1" applyBorder="1"/>
    <xf numFmtId="0" fontId="9" fillId="0" borderId="0" xfId="13" applyFont="1" applyAlignment="1" applyProtection="1">
      <alignment horizontal="left"/>
    </xf>
    <xf numFmtId="0" fontId="8" fillId="0" borderId="0" xfId="13"/>
    <xf numFmtId="0" fontId="9" fillId="0" borderId="0" xfId="13" applyFont="1"/>
    <xf numFmtId="0" fontId="41" fillId="0" borderId="0" xfId="13" applyFont="1"/>
    <xf numFmtId="0" fontId="42" fillId="0" borderId="0" xfId="13" applyFont="1"/>
    <xf numFmtId="0" fontId="8" fillId="0" borderId="0" xfId="13" applyAlignment="1" applyProtection="1">
      <alignment horizontal="left"/>
    </xf>
    <xf numFmtId="0" fontId="110" fillId="2" borderId="48" xfId="13" applyFont="1" applyFill="1" applyBorder="1"/>
    <xf numFmtId="0" fontId="106" fillId="0" borderId="40" xfId="13" applyFont="1" applyFill="1" applyBorder="1" applyAlignment="1" applyProtection="1">
      <alignment horizontal="left"/>
    </xf>
    <xf numFmtId="0" fontId="83" fillId="0" borderId="68" xfId="13" applyFont="1" applyFill="1" applyBorder="1" applyAlignment="1" applyProtection="1">
      <alignment horizontal="center"/>
    </xf>
    <xf numFmtId="0" fontId="83" fillId="0" borderId="64" xfId="13" applyFont="1" applyFill="1" applyBorder="1" applyAlignment="1" applyProtection="1">
      <alignment horizontal="left"/>
    </xf>
    <xf numFmtId="0" fontId="83" fillId="0" borderId="31" xfId="13" applyFont="1" applyFill="1" applyBorder="1" applyAlignment="1" applyProtection="1">
      <alignment horizontal="center"/>
    </xf>
    <xf numFmtId="0" fontId="83" fillId="0" borderId="38" xfId="13" applyFont="1" applyFill="1" applyBorder="1" applyAlignment="1" applyProtection="1">
      <alignment horizontal="center"/>
    </xf>
    <xf numFmtId="0" fontId="83" fillId="0" borderId="37" xfId="13" applyFont="1" applyFill="1" applyBorder="1" applyAlignment="1" applyProtection="1">
      <alignment horizontal="center"/>
    </xf>
    <xf numFmtId="0" fontId="110" fillId="2" borderId="2" xfId="13" applyFont="1" applyFill="1" applyBorder="1"/>
    <xf numFmtId="0" fontId="47" fillId="0" borderId="5" xfId="13" applyFont="1" applyFill="1" applyBorder="1" applyAlignment="1" applyProtection="1">
      <alignment horizontal="center"/>
    </xf>
    <xf numFmtId="0" fontId="83" fillId="0" borderId="6" xfId="13" applyFont="1" applyFill="1" applyBorder="1" applyAlignment="1" applyProtection="1">
      <alignment horizontal="center"/>
    </xf>
    <xf numFmtId="0" fontId="83" fillId="0" borderId="0" xfId="13" applyFont="1" applyFill="1" applyBorder="1" applyAlignment="1" applyProtection="1">
      <alignment horizontal="center"/>
    </xf>
    <xf numFmtId="0" fontId="83" fillId="0" borderId="13" xfId="13" applyFont="1" applyFill="1" applyBorder="1" applyAlignment="1" applyProtection="1">
      <alignment horizontal="center"/>
    </xf>
    <xf numFmtId="0" fontId="83" fillId="0" borderId="0" xfId="13" applyFont="1" applyFill="1" applyBorder="1" applyAlignment="1" applyProtection="1"/>
    <xf numFmtId="0" fontId="83" fillId="0" borderId="7" xfId="13" applyFont="1" applyFill="1" applyBorder="1" applyAlignment="1" applyProtection="1">
      <alignment horizontal="center"/>
    </xf>
    <xf numFmtId="0" fontId="47" fillId="0" borderId="5" xfId="13" applyFont="1" applyFill="1" applyBorder="1" applyAlignment="1">
      <alignment horizontal="center"/>
    </xf>
    <xf numFmtId="0" fontId="83" fillId="0" borderId="12" xfId="13" applyFont="1" applyFill="1" applyBorder="1"/>
    <xf numFmtId="0" fontId="83" fillId="0" borderId="0" xfId="13" applyFont="1" applyFill="1" applyBorder="1"/>
    <xf numFmtId="0" fontId="83" fillId="0" borderId="13" xfId="13" applyFont="1" applyFill="1" applyBorder="1"/>
    <xf numFmtId="0" fontId="83" fillId="0" borderId="13" xfId="13" applyFont="1" applyFill="1" applyBorder="1" applyAlignment="1">
      <alignment horizontal="center"/>
    </xf>
    <xf numFmtId="0" fontId="83" fillId="0" borderId="7" xfId="13" applyFont="1" applyFill="1" applyBorder="1" applyAlignment="1">
      <alignment horizontal="center"/>
    </xf>
    <xf numFmtId="0" fontId="106" fillId="0" borderId="54" xfId="13" applyFont="1" applyFill="1" applyBorder="1"/>
    <xf numFmtId="0" fontId="83" fillId="0" borderId="27" xfId="13" applyFont="1" applyFill="1" applyBorder="1"/>
    <xf numFmtId="0" fontId="83" fillId="0" borderId="28" xfId="13" applyFont="1" applyFill="1" applyBorder="1" applyAlignment="1" applyProtection="1">
      <alignment horizontal="center"/>
    </xf>
    <xf numFmtId="0" fontId="83" fillId="0" borderId="22" xfId="13" applyFont="1" applyFill="1" applyBorder="1" applyAlignment="1" applyProtection="1">
      <alignment horizontal="center"/>
    </xf>
    <xf numFmtId="0" fontId="83" fillId="0" borderId="22" xfId="13" applyFont="1" applyFill="1" applyBorder="1" applyAlignment="1" applyProtection="1"/>
    <xf numFmtId="0" fontId="83" fillId="0" borderId="53" xfId="13" applyFont="1" applyFill="1" applyBorder="1" applyAlignment="1" applyProtection="1">
      <alignment horizontal="center"/>
    </xf>
    <xf numFmtId="0" fontId="111" fillId="0" borderId="2" xfId="13" applyFont="1" applyBorder="1"/>
    <xf numFmtId="0" fontId="47" fillId="0" borderId="5" xfId="13" applyFont="1" applyBorder="1" applyAlignment="1" applyProtection="1">
      <alignment horizontal="left"/>
    </xf>
    <xf numFmtId="0" fontId="47" fillId="0" borderId="12" xfId="13" applyFont="1" applyBorder="1" applyProtection="1"/>
    <xf numFmtId="0" fontId="47" fillId="0" borderId="13" xfId="13" applyFont="1" applyBorder="1" applyProtection="1"/>
    <xf numFmtId="0" fontId="47" fillId="0" borderId="7" xfId="13" applyFont="1" applyBorder="1" applyProtection="1"/>
    <xf numFmtId="0" fontId="47" fillId="0" borderId="31" xfId="13" applyFont="1" applyBorder="1" applyProtection="1"/>
    <xf numFmtId="0" fontId="86" fillId="0" borderId="35" xfId="13" applyFont="1" applyBorder="1"/>
    <xf numFmtId="0" fontId="3" fillId="0" borderId="23" xfId="13" applyFont="1" applyBorder="1" applyAlignment="1" applyProtection="1">
      <alignment horizontal="left"/>
    </xf>
    <xf numFmtId="0" fontId="3" fillId="0" borderId="11" xfId="13" applyFont="1" applyBorder="1" applyProtection="1"/>
    <xf numFmtId="0" fontId="3" fillId="0" borderId="11" xfId="13" applyFont="1" applyBorder="1"/>
    <xf numFmtId="173" fontId="3" fillId="0" borderId="11" xfId="13" applyNumberFormat="1" applyFont="1" applyBorder="1" applyProtection="1"/>
    <xf numFmtId="0" fontId="3" fillId="0" borderId="24" xfId="13" applyFont="1" applyBorder="1"/>
    <xf numFmtId="0" fontId="3" fillId="0" borderId="8" xfId="13" applyFont="1" applyBorder="1"/>
    <xf numFmtId="0" fontId="3" fillId="0" borderId="3" xfId="13" applyFont="1" applyBorder="1"/>
    <xf numFmtId="0" fontId="1" fillId="0" borderId="35" xfId="13" applyFont="1" applyBorder="1"/>
    <xf numFmtId="0" fontId="1" fillId="0" borderId="11" xfId="13" applyFont="1" applyBorder="1"/>
    <xf numFmtId="0" fontId="3" fillId="0" borderId="11" xfId="13" applyFont="1" applyBorder="1" applyAlignment="1" applyProtection="1">
      <alignment horizontal="left"/>
    </xf>
    <xf numFmtId="0" fontId="86" fillId="0" borderId="11" xfId="13" applyFont="1" applyBorder="1"/>
    <xf numFmtId="0" fontId="87" fillId="0" borderId="11" xfId="13" applyFont="1" applyBorder="1"/>
    <xf numFmtId="0" fontId="1" fillId="0" borderId="0" xfId="13" applyFont="1"/>
    <xf numFmtId="0" fontId="108" fillId="0" borderId="0" xfId="13" applyFont="1"/>
    <xf numFmtId="0" fontId="46" fillId="0" borderId="0" xfId="13" applyFont="1"/>
    <xf numFmtId="173" fontId="9" fillId="0" borderId="0" xfId="44" applyFont="1"/>
    <xf numFmtId="173" fontId="8" fillId="0" borderId="0" xfId="44"/>
    <xf numFmtId="173" fontId="41" fillId="0" borderId="0" xfId="44" applyFont="1"/>
    <xf numFmtId="173" fontId="102" fillId="0" borderId="0" xfId="44" applyFont="1" applyAlignment="1" applyProtection="1">
      <alignment horizontal="center"/>
    </xf>
    <xf numFmtId="173" fontId="42" fillId="0" borderId="32" xfId="44" applyFont="1" applyFill="1" applyBorder="1"/>
    <xf numFmtId="173" fontId="46" fillId="0" borderId="13" xfId="44" applyFont="1" applyFill="1" applyBorder="1"/>
    <xf numFmtId="173" fontId="41" fillId="0" borderId="17" xfId="44" applyFont="1" applyFill="1" applyBorder="1"/>
    <xf numFmtId="173" fontId="41" fillId="0" borderId="19" xfId="44" applyFont="1" applyFill="1" applyBorder="1"/>
    <xf numFmtId="173" fontId="8" fillId="0" borderId="0" xfId="44" applyAlignment="1" applyProtection="1">
      <alignment horizontal="left"/>
    </xf>
    <xf numFmtId="173" fontId="41" fillId="0" borderId="56" xfId="44" applyFont="1" applyBorder="1" applyAlignment="1" applyProtection="1">
      <alignment horizontal="left"/>
    </xf>
    <xf numFmtId="173" fontId="41" fillId="0" borderId="44" xfId="44" applyFont="1" applyBorder="1" applyProtection="1"/>
    <xf numFmtId="173" fontId="41" fillId="0" borderId="45" xfId="44" applyFont="1" applyBorder="1" applyProtection="1"/>
    <xf numFmtId="172" fontId="8" fillId="0" borderId="0" xfId="44" applyNumberFormat="1" applyProtection="1"/>
    <xf numFmtId="173" fontId="8" fillId="0" borderId="21" xfId="44" applyBorder="1" applyAlignment="1" applyProtection="1">
      <alignment horizontal="left"/>
    </xf>
    <xf numFmtId="173" fontId="85" fillId="0" borderId="3" xfId="44" applyFont="1" applyBorder="1" applyProtection="1"/>
    <xf numFmtId="173" fontId="85" fillId="0" borderId="19" xfId="44" applyFont="1" applyBorder="1" applyProtection="1"/>
    <xf numFmtId="173" fontId="85" fillId="0" borderId="19" xfId="44" applyFont="1" applyBorder="1"/>
    <xf numFmtId="173" fontId="85" fillId="0" borderId="3" xfId="44" applyFont="1" applyBorder="1"/>
    <xf numFmtId="173" fontId="8" fillId="0" borderId="0" xfId="44" applyNumberFormat="1" applyProtection="1"/>
    <xf numFmtId="173" fontId="46" fillId="0" borderId="0" xfId="44" applyFont="1" applyAlignment="1" applyProtection="1">
      <alignment horizontal="left"/>
    </xf>
    <xf numFmtId="173" fontId="42" fillId="0" borderId="0" xfId="44" applyFont="1"/>
    <xf numFmtId="173" fontId="15" fillId="0" borderId="0" xfId="44" applyFont="1"/>
    <xf numFmtId="173" fontId="46" fillId="0" borderId="0" xfId="44" applyFont="1"/>
    <xf numFmtId="173" fontId="83" fillId="0" borderId="40" xfId="44" applyFont="1" applyFill="1" applyBorder="1"/>
    <xf numFmtId="173" fontId="45" fillId="0" borderId="5" xfId="44" applyFont="1" applyFill="1" applyBorder="1" applyAlignment="1" applyProtection="1">
      <alignment horizontal="center"/>
    </xf>
    <xf numFmtId="173" fontId="83" fillId="0" borderId="18" xfId="44" applyFont="1" applyFill="1" applyBorder="1" applyAlignment="1">
      <alignment horizontal="center"/>
    </xf>
    <xf numFmtId="173" fontId="83" fillId="0" borderId="15" xfId="44" applyFont="1" applyFill="1" applyBorder="1" applyAlignment="1">
      <alignment horizontal="center"/>
    </xf>
    <xf numFmtId="173" fontId="83" fillId="0" borderId="15" xfId="44" applyFont="1" applyFill="1" applyBorder="1" applyAlignment="1" applyProtection="1">
      <alignment horizontal="center"/>
    </xf>
    <xf numFmtId="173" fontId="42" fillId="0" borderId="4" xfId="44" applyFont="1" applyBorder="1"/>
    <xf numFmtId="173" fontId="83" fillId="0" borderId="13" xfId="44" applyFont="1" applyFill="1" applyBorder="1" applyAlignment="1" applyProtection="1">
      <alignment horizontal="center"/>
    </xf>
    <xf numFmtId="173" fontId="83" fillId="0" borderId="1" xfId="44" applyFont="1" applyFill="1" applyBorder="1" applyAlignment="1" applyProtection="1">
      <alignment horizontal="center"/>
    </xf>
    <xf numFmtId="173" fontId="83" fillId="0" borderId="12" xfId="44" applyFont="1" applyFill="1" applyBorder="1" applyAlignment="1" applyProtection="1">
      <alignment horizontal="center"/>
    </xf>
    <xf numFmtId="173" fontId="15" fillId="0" borderId="20" xfId="44" applyFont="1" applyBorder="1"/>
    <xf numFmtId="173" fontId="83" fillId="0" borderId="21" xfId="44" applyFont="1" applyFill="1" applyBorder="1"/>
    <xf numFmtId="173" fontId="83" fillId="0" borderId="14" xfId="44" applyFont="1" applyFill="1" applyBorder="1" applyAlignment="1" applyProtection="1">
      <alignment horizontal="center"/>
    </xf>
    <xf numFmtId="173" fontId="83" fillId="0" borderId="3" xfId="44" applyFont="1" applyFill="1" applyBorder="1" applyAlignment="1" applyProtection="1">
      <alignment horizontal="center"/>
    </xf>
    <xf numFmtId="173" fontId="1" fillId="0" borderId="20" xfId="44" applyFont="1" applyBorder="1"/>
    <xf numFmtId="173" fontId="46" fillId="0" borderId="23" xfId="44" applyFont="1" applyBorder="1" applyAlignment="1" applyProtection="1">
      <alignment horizontal="left"/>
    </xf>
    <xf numFmtId="173" fontId="46" fillId="0" borderId="14" xfId="44" applyFont="1" applyBorder="1" applyProtection="1"/>
    <xf numFmtId="173" fontId="46" fillId="0" borderId="3" xfId="44" applyFont="1" applyBorder="1" applyProtection="1"/>
    <xf numFmtId="173" fontId="104" fillId="0" borderId="3" xfId="44" applyFont="1" applyBorder="1" applyProtection="1"/>
    <xf numFmtId="173" fontId="1" fillId="0" borderId="0" xfId="44" applyFont="1"/>
    <xf numFmtId="173" fontId="85" fillId="0" borderId="21" xfId="44" applyFont="1" applyBorder="1"/>
    <xf numFmtId="173" fontId="8" fillId="0" borderId="14" xfId="44" applyFont="1" applyBorder="1"/>
    <xf numFmtId="173" fontId="8" fillId="0" borderId="3" xfId="44" applyFont="1" applyBorder="1"/>
    <xf numFmtId="173" fontId="85" fillId="0" borderId="21" xfId="44" applyFont="1" applyBorder="1" applyAlignment="1" applyProtection="1">
      <alignment horizontal="left"/>
    </xf>
    <xf numFmtId="173" fontId="8" fillId="0" borderId="14" xfId="44" applyFont="1" applyBorder="1" applyProtection="1"/>
    <xf numFmtId="173" fontId="8" fillId="0" borderId="3" xfId="44" applyFont="1" applyBorder="1" applyProtection="1"/>
    <xf numFmtId="173" fontId="8" fillId="0" borderId="20" xfId="44" applyBorder="1"/>
    <xf numFmtId="173" fontId="8" fillId="0" borderId="46" xfId="44" applyFont="1" applyBorder="1"/>
    <xf numFmtId="173" fontId="8" fillId="0" borderId="22" xfId="44" applyFont="1" applyBorder="1"/>
    <xf numFmtId="173" fontId="45" fillId="0" borderId="0" xfId="44" applyFont="1"/>
    <xf numFmtId="173" fontId="8" fillId="0" borderId="0" xfId="44" applyProtection="1"/>
    <xf numFmtId="0" fontId="9" fillId="0" borderId="0" xfId="17" applyFont="1"/>
    <xf numFmtId="0" fontId="8" fillId="0" borderId="0" xfId="17"/>
    <xf numFmtId="0" fontId="41" fillId="0" borderId="0" xfId="17" applyFont="1"/>
    <xf numFmtId="0" fontId="42" fillId="0" borderId="0" xfId="17" applyFont="1"/>
    <xf numFmtId="0" fontId="42" fillId="0" borderId="32" xfId="17" applyFont="1" applyFill="1" applyBorder="1"/>
    <xf numFmtId="0" fontId="42" fillId="0" borderId="13" xfId="17" applyFont="1" applyFill="1" applyBorder="1"/>
    <xf numFmtId="0" fontId="42" fillId="0" borderId="4" xfId="17" applyFont="1" applyFill="1" applyBorder="1"/>
    <xf numFmtId="0" fontId="42" fillId="0" borderId="7" xfId="17" applyFont="1" applyFill="1" applyBorder="1"/>
    <xf numFmtId="0" fontId="42" fillId="0" borderId="0" xfId="17" applyFont="1" applyFill="1" applyBorder="1"/>
    <xf numFmtId="0" fontId="42" fillId="0" borderId="0" xfId="17" applyFont="1" applyFill="1"/>
    <xf numFmtId="0" fontId="42" fillId="0" borderId="61" xfId="17" applyFont="1" applyFill="1" applyBorder="1"/>
    <xf numFmtId="0" fontId="8" fillId="2" borderId="15" xfId="17" applyFill="1" applyBorder="1"/>
    <xf numFmtId="0" fontId="8" fillId="2" borderId="1" xfId="17" applyFill="1" applyBorder="1"/>
    <xf numFmtId="0" fontId="35" fillId="0" borderId="0" xfId="17" applyFont="1"/>
    <xf numFmtId="0" fontId="83" fillId="0" borderId="13" xfId="17" applyFont="1" applyFill="1" applyBorder="1" applyAlignment="1">
      <alignment horizontal="center"/>
    </xf>
    <xf numFmtId="0" fontId="83" fillId="0" borderId="0" xfId="17" applyFont="1" applyFill="1" applyAlignment="1">
      <alignment horizontal="center"/>
    </xf>
    <xf numFmtId="0" fontId="83" fillId="0" borderId="32" xfId="17" applyFont="1" applyFill="1" applyBorder="1" applyAlignment="1">
      <alignment horizontal="center"/>
    </xf>
    <xf numFmtId="0" fontId="45" fillId="0" borderId="13" xfId="17" applyFont="1" applyFill="1" applyBorder="1" applyAlignment="1">
      <alignment horizontal="left"/>
    </xf>
    <xf numFmtId="0" fontId="83" fillId="0" borderId="13" xfId="17" applyFont="1" applyFill="1" applyBorder="1" applyAlignment="1"/>
    <xf numFmtId="0" fontId="8" fillId="0" borderId="17" xfId="17" applyFill="1" applyBorder="1"/>
    <xf numFmtId="0" fontId="1" fillId="0" borderId="17" xfId="17" applyFont="1" applyFill="1" applyBorder="1" applyAlignment="1">
      <alignment horizontal="center"/>
    </xf>
    <xf numFmtId="0" fontId="15" fillId="0" borderId="17" xfId="17" applyFont="1" applyFill="1" applyBorder="1" applyAlignment="1">
      <alignment horizontal="center"/>
    </xf>
    <xf numFmtId="0" fontId="15" fillId="0" borderId="17" xfId="17" applyFont="1" applyFill="1" applyBorder="1"/>
    <xf numFmtId="0" fontId="15" fillId="0" borderId="0" xfId="17" applyFont="1" applyFill="1" applyAlignment="1">
      <alignment horizontal="center"/>
    </xf>
    <xf numFmtId="0" fontId="83" fillId="0" borderId="17" xfId="17" applyFont="1" applyFill="1" applyBorder="1" applyAlignment="1">
      <alignment horizontal="center"/>
    </xf>
    <xf numFmtId="0" fontId="83" fillId="0" borderId="65" xfId="17" applyFont="1" applyFill="1" applyBorder="1" applyAlignment="1">
      <alignment horizontal="center"/>
    </xf>
    <xf numFmtId="0" fontId="83" fillId="0" borderId="19" xfId="17" applyFont="1" applyFill="1" applyBorder="1" applyAlignment="1">
      <alignment horizontal="center"/>
    </xf>
    <xf numFmtId="0" fontId="8" fillId="2" borderId="8" xfId="17" applyFill="1" applyBorder="1"/>
    <xf numFmtId="0" fontId="47" fillId="0" borderId="56" xfId="17" applyFont="1" applyBorder="1" applyAlignment="1" applyProtection="1">
      <alignment horizontal="left"/>
    </xf>
    <xf numFmtId="0" fontId="41" fillId="0" borderId="50" xfId="17" applyFont="1" applyBorder="1" applyProtection="1"/>
    <xf numFmtId="0" fontId="41" fillId="0" borderId="41" xfId="17" applyFont="1" applyBorder="1" applyProtection="1"/>
    <xf numFmtId="172" fontId="41" fillId="0" borderId="44" xfId="17" applyNumberFormat="1" applyFont="1" applyBorder="1" applyProtection="1"/>
    <xf numFmtId="0" fontId="41" fillId="0" borderId="44" xfId="17" applyFont="1" applyBorder="1" applyProtection="1"/>
    <xf numFmtId="0" fontId="41" fillId="0" borderId="3" xfId="17" applyFont="1" applyBorder="1" applyProtection="1"/>
    <xf numFmtId="172" fontId="41" fillId="0" borderId="45" xfId="17" applyNumberFormat="1" applyFont="1" applyBorder="1" applyProtection="1"/>
    <xf numFmtId="0" fontId="8" fillId="0" borderId="1" xfId="17" applyBorder="1"/>
    <xf numFmtId="0" fontId="18" fillId="0" borderId="0" xfId="17" applyFont="1"/>
    <xf numFmtId="0" fontId="8" fillId="0" borderId="21" xfId="17" applyBorder="1" applyAlignment="1" applyProtection="1">
      <alignment horizontal="left"/>
    </xf>
    <xf numFmtId="173" fontId="8" fillId="0" borderId="3" xfId="44" applyBorder="1" applyProtection="1"/>
    <xf numFmtId="0" fontId="8" fillId="0" borderId="14" xfId="17" applyBorder="1" applyProtection="1"/>
    <xf numFmtId="172" fontId="8" fillId="0" borderId="3" xfId="17" applyNumberFormat="1" applyBorder="1" applyProtection="1"/>
    <xf numFmtId="0" fontId="8" fillId="0" borderId="3" xfId="17" applyBorder="1" applyProtection="1"/>
    <xf numFmtId="172" fontId="8" fillId="0" borderId="19" xfId="17" applyNumberFormat="1" applyBorder="1" applyProtection="1"/>
    <xf numFmtId="0" fontId="8" fillId="0" borderId="3" xfId="17" applyBorder="1"/>
    <xf numFmtId="0" fontId="17" fillId="0" borderId="0" xfId="17" applyFont="1"/>
    <xf numFmtId="0" fontId="15" fillId="0" borderId="0" xfId="17" applyFont="1"/>
    <xf numFmtId="0" fontId="8" fillId="0" borderId="24" xfId="17" applyBorder="1" applyProtection="1"/>
    <xf numFmtId="0" fontId="8" fillId="0" borderId="23" xfId="17" applyBorder="1" applyAlignment="1" applyProtection="1">
      <alignment horizontal="left"/>
    </xf>
    <xf numFmtId="172" fontId="8" fillId="0" borderId="25" xfId="17" applyNumberFormat="1" applyBorder="1" applyProtection="1"/>
    <xf numFmtId="0" fontId="8" fillId="0" borderId="35" xfId="17" applyBorder="1"/>
    <xf numFmtId="172" fontId="8" fillId="0" borderId="24" xfId="17" applyNumberFormat="1" applyBorder="1" applyProtection="1"/>
    <xf numFmtId="172" fontId="8" fillId="0" borderId="35" xfId="17" applyNumberFormat="1" applyBorder="1" applyProtection="1"/>
    <xf numFmtId="0" fontId="8" fillId="0" borderId="35" xfId="17" applyBorder="1" applyProtection="1"/>
    <xf numFmtId="0" fontId="8" fillId="0" borderId="0" xfId="17" applyBorder="1"/>
    <xf numFmtId="0" fontId="8" fillId="0" borderId="2" xfId="17" applyBorder="1"/>
    <xf numFmtId="0" fontId="1" fillId="0" borderId="0" xfId="17" applyFont="1"/>
    <xf numFmtId="172" fontId="1" fillId="0" borderId="0" xfId="17" applyNumberFormat="1" applyFont="1" applyProtection="1"/>
    <xf numFmtId="0" fontId="46" fillId="0" borderId="0" xfId="17" applyFont="1" applyAlignment="1" applyProtection="1">
      <alignment horizontal="left"/>
    </xf>
    <xf numFmtId="172" fontId="8" fillId="0" borderId="0" xfId="17" applyNumberFormat="1" applyProtection="1"/>
    <xf numFmtId="172" fontId="15" fillId="0" borderId="0" xfId="17" applyNumberFormat="1" applyFont="1" applyProtection="1"/>
    <xf numFmtId="0" fontId="8" fillId="0" borderId="0" xfId="21"/>
    <xf numFmtId="0" fontId="46" fillId="0" borderId="0" xfId="21" applyFont="1"/>
    <xf numFmtId="0" fontId="42" fillId="0" borderId="0" xfId="21" applyFont="1"/>
    <xf numFmtId="0" fontId="41" fillId="0" borderId="32" xfId="21" applyFont="1" applyFill="1" applyBorder="1"/>
    <xf numFmtId="0" fontId="47" fillId="0" borderId="13" xfId="21" applyFont="1" applyFill="1" applyBorder="1"/>
    <xf numFmtId="0" fontId="47" fillId="0" borderId="7" xfId="21" applyFont="1" applyFill="1" applyBorder="1" applyAlignment="1">
      <alignment horizontal="center"/>
    </xf>
    <xf numFmtId="0" fontId="47" fillId="0" borderId="0" xfId="21" applyFont="1" applyFill="1" applyBorder="1"/>
    <xf numFmtId="0" fontId="47" fillId="0" borderId="22" xfId="21" applyFont="1" applyFill="1" applyBorder="1"/>
    <xf numFmtId="0" fontId="47" fillId="0" borderId="28" xfId="21" applyFont="1" applyFill="1" applyBorder="1"/>
    <xf numFmtId="0" fontId="47" fillId="0" borderId="31" xfId="21" applyFont="1" applyFill="1" applyBorder="1" applyAlignment="1"/>
    <xf numFmtId="0" fontId="47" fillId="0" borderId="31" xfId="21" applyFont="1" applyFill="1" applyBorder="1"/>
    <xf numFmtId="0" fontId="47" fillId="0" borderId="37" xfId="21" applyFont="1" applyFill="1" applyBorder="1"/>
    <xf numFmtId="0" fontId="47" fillId="0" borderId="53" xfId="21" applyFont="1" applyFill="1" applyBorder="1"/>
    <xf numFmtId="0" fontId="47" fillId="0" borderId="22" xfId="21" applyFont="1" applyFill="1" applyBorder="1" applyAlignment="1"/>
    <xf numFmtId="0" fontId="41" fillId="0" borderId="5" xfId="21" applyFont="1" applyBorder="1" applyAlignment="1" applyProtection="1">
      <alignment horizontal="left"/>
    </xf>
    <xf numFmtId="0" fontId="41" fillId="0" borderId="66" xfId="21" applyFont="1" applyBorder="1" applyProtection="1"/>
    <xf numFmtId="0" fontId="41" fillId="0" borderId="1" xfId="21" applyFont="1" applyBorder="1"/>
    <xf numFmtId="0" fontId="41" fillId="0" borderId="1" xfId="21" applyFont="1" applyBorder="1" applyProtection="1"/>
    <xf numFmtId="0" fontId="41" fillId="0" borderId="63" xfId="21" applyFont="1" applyBorder="1" applyProtection="1"/>
    <xf numFmtId="0" fontId="41" fillId="0" borderId="31" xfId="21" applyFont="1" applyBorder="1" applyProtection="1"/>
    <xf numFmtId="0" fontId="3" fillId="0" borderId="69" xfId="21" applyFont="1" applyBorder="1" applyAlignment="1" applyProtection="1">
      <alignment horizontal="left"/>
    </xf>
    <xf numFmtId="0" fontId="3" fillId="0" borderId="3" xfId="21" applyFont="1" applyBorder="1" applyProtection="1"/>
    <xf numFmtId="0" fontId="3" fillId="0" borderId="39" xfId="21" applyFont="1" applyBorder="1"/>
    <xf numFmtId="0" fontId="3" fillId="0" borderId="39" xfId="21" applyFont="1" applyBorder="1" applyProtection="1"/>
    <xf numFmtId="0" fontId="3" fillId="0" borderId="63" xfId="21" applyFont="1" applyBorder="1" applyProtection="1"/>
    <xf numFmtId="0" fontId="3" fillId="0" borderId="31" xfId="21" applyFont="1" applyBorder="1"/>
    <xf numFmtId="0" fontId="3" fillId="0" borderId="21" xfId="21" applyFont="1" applyBorder="1" applyAlignment="1" applyProtection="1">
      <alignment horizontal="left"/>
    </xf>
    <xf numFmtId="0" fontId="3" fillId="0" borderId="3" xfId="21" applyFont="1" applyBorder="1"/>
    <xf numFmtId="0" fontId="3" fillId="0" borderId="14" xfId="21" applyFont="1" applyBorder="1" applyProtection="1"/>
    <xf numFmtId="0" fontId="3" fillId="0" borderId="14" xfId="21" applyFont="1" applyBorder="1"/>
    <xf numFmtId="0" fontId="1" fillId="0" borderId="0" xfId="21" applyFont="1" applyBorder="1" applyAlignment="1" applyProtection="1">
      <alignment horizontal="left"/>
    </xf>
    <xf numFmtId="0" fontId="1" fillId="0" borderId="0" xfId="21" applyFont="1" applyBorder="1" applyProtection="1"/>
    <xf numFmtId="0" fontId="1" fillId="0" borderId="0" xfId="21" applyFont="1" applyBorder="1"/>
    <xf numFmtId="174" fontId="8" fillId="0" borderId="0" xfId="27"/>
    <xf numFmtId="174" fontId="42" fillId="0" borderId="0" xfId="27" applyFont="1"/>
    <xf numFmtId="174" fontId="83" fillId="0" borderId="0" xfId="27" applyFont="1"/>
    <xf numFmtId="174" fontId="103" fillId="0" borderId="0" xfId="27" applyFont="1"/>
    <xf numFmtId="174" fontId="8" fillId="0" borderId="0" xfId="27" applyAlignment="1" applyProtection="1">
      <alignment horizontal="left"/>
    </xf>
    <xf numFmtId="174" fontId="41" fillId="2" borderId="1" xfId="27" applyFont="1" applyFill="1" applyBorder="1"/>
    <xf numFmtId="174" fontId="41" fillId="2" borderId="0" xfId="27" applyFont="1" applyFill="1" applyBorder="1"/>
    <xf numFmtId="174" fontId="42" fillId="2" borderId="0" xfId="27" applyFont="1" applyFill="1" applyBorder="1"/>
    <xf numFmtId="174" fontId="42" fillId="2" borderId="1" xfId="27" applyFont="1" applyFill="1" applyBorder="1"/>
    <xf numFmtId="174" fontId="41" fillId="0" borderId="5" xfId="27" applyFont="1" applyFill="1" applyBorder="1"/>
    <xf numFmtId="174" fontId="41" fillId="0" borderId="15" xfId="27" applyFont="1" applyFill="1" applyBorder="1"/>
    <xf numFmtId="174" fontId="42" fillId="0" borderId="9" xfId="27" applyFont="1" applyFill="1" applyBorder="1"/>
    <xf numFmtId="174" fontId="41" fillId="0" borderId="9" xfId="27" applyFont="1" applyFill="1" applyBorder="1"/>
    <xf numFmtId="174" fontId="41" fillId="0" borderId="52" xfId="27" applyFont="1" applyFill="1" applyBorder="1"/>
    <xf numFmtId="174" fontId="41" fillId="0" borderId="0" xfId="27" applyFont="1" applyFill="1"/>
    <xf numFmtId="174" fontId="42" fillId="0" borderId="15" xfId="27" applyFont="1" applyFill="1" applyBorder="1" applyAlignment="1">
      <alignment horizontal="center"/>
    </xf>
    <xf numFmtId="174" fontId="41" fillId="0" borderId="1" xfId="27" applyFont="1" applyFill="1" applyBorder="1" applyAlignment="1" applyProtection="1">
      <alignment horizontal="center"/>
    </xf>
    <xf numFmtId="174" fontId="42" fillId="0" borderId="20" xfId="27" applyFont="1" applyFill="1" applyBorder="1"/>
    <xf numFmtId="174" fontId="41" fillId="0" borderId="20" xfId="27" applyFont="1" applyFill="1" applyBorder="1"/>
    <xf numFmtId="174" fontId="41" fillId="0" borderId="20" xfId="27" applyFont="1" applyFill="1" applyBorder="1" applyAlignment="1" applyProtection="1">
      <alignment horizontal="left"/>
    </xf>
    <xf numFmtId="174" fontId="41" fillId="0" borderId="1" xfId="27" applyFont="1" applyFill="1" applyBorder="1"/>
    <xf numFmtId="174" fontId="46" fillId="0" borderId="5" xfId="27" applyFont="1" applyFill="1" applyBorder="1" applyAlignment="1" applyProtection="1">
      <alignment horizontal="left"/>
    </xf>
    <xf numFmtId="174" fontId="52" fillId="0" borderId="18" xfId="27" applyFont="1" applyFill="1" applyBorder="1" applyAlignment="1" applyProtection="1">
      <alignment horizontal="center"/>
    </xf>
    <xf numFmtId="174" fontId="41" fillId="0" borderId="1" xfId="27" applyFont="1" applyFill="1" applyBorder="1" applyAlignment="1">
      <alignment horizontal="center"/>
    </xf>
    <xf numFmtId="174" fontId="52" fillId="0" borderId="1" xfId="27" applyFont="1" applyFill="1" applyBorder="1" applyAlignment="1" applyProtection="1">
      <alignment horizontal="center"/>
    </xf>
    <xf numFmtId="174" fontId="52" fillId="0" borderId="1" xfId="27" applyFont="1" applyFill="1" applyBorder="1" applyAlignment="1">
      <alignment horizontal="center"/>
    </xf>
    <xf numFmtId="174" fontId="52" fillId="0" borderId="16" xfId="27" applyFont="1" applyFill="1" applyBorder="1" applyAlignment="1">
      <alignment horizontal="center"/>
    </xf>
    <xf numFmtId="174" fontId="52" fillId="0" borderId="16" xfId="27" applyFont="1" applyFill="1" applyBorder="1" applyAlignment="1" applyProtection="1">
      <alignment horizontal="center"/>
    </xf>
    <xf numFmtId="174" fontId="52" fillId="0" borderId="9" xfId="27" applyFont="1" applyFill="1" applyBorder="1" applyAlignment="1">
      <alignment horizontal="center"/>
    </xf>
    <xf numFmtId="174" fontId="52" fillId="0" borderId="49" xfId="27" applyFont="1" applyFill="1" applyBorder="1" applyAlignment="1" applyProtection="1">
      <alignment horizontal="center"/>
    </xf>
    <xf numFmtId="174" fontId="52" fillId="0" borderId="7" xfId="27" applyFont="1" applyFill="1" applyBorder="1" applyAlignment="1" applyProtection="1">
      <alignment horizontal="center"/>
    </xf>
    <xf numFmtId="174" fontId="41" fillId="0" borderId="1" xfId="27" applyFont="1" applyFill="1" applyBorder="1" applyAlignment="1" applyProtection="1">
      <alignment horizontal="left"/>
    </xf>
    <xf numFmtId="174" fontId="41" fillId="0" borderId="12" xfId="27" applyFont="1" applyFill="1" applyBorder="1" applyAlignment="1" applyProtection="1">
      <alignment horizontal="center"/>
    </xf>
    <xf numFmtId="174" fontId="41" fillId="0" borderId="21" xfId="27" applyFont="1" applyFill="1" applyBorder="1"/>
    <xf numFmtId="174" fontId="41" fillId="0" borderId="3" xfId="27" applyFont="1" applyFill="1" applyBorder="1"/>
    <xf numFmtId="174" fontId="52" fillId="0" borderId="14" xfId="27" applyFont="1" applyFill="1" applyBorder="1" applyAlignment="1" applyProtection="1">
      <alignment horizontal="center"/>
    </xf>
    <xf numFmtId="174" fontId="41" fillId="0" borderId="3" xfId="27" applyFont="1" applyFill="1" applyBorder="1" applyAlignment="1" applyProtection="1">
      <alignment horizontal="center"/>
    </xf>
    <xf numFmtId="174" fontId="52" fillId="0" borderId="3" xfId="27" applyFont="1" applyFill="1" applyBorder="1" applyAlignment="1" applyProtection="1">
      <alignment horizontal="center"/>
    </xf>
    <xf numFmtId="174" fontId="52" fillId="0" borderId="17" xfId="27" applyFont="1" applyFill="1" applyBorder="1" applyAlignment="1" applyProtection="1">
      <alignment horizontal="center"/>
    </xf>
    <xf numFmtId="174" fontId="52" fillId="0" borderId="20" xfId="27" applyFont="1" applyFill="1" applyBorder="1" applyAlignment="1" applyProtection="1">
      <alignment horizontal="center"/>
    </xf>
    <xf numFmtId="174" fontId="52" fillId="0" borderId="10" xfId="27" applyFont="1" applyFill="1" applyBorder="1" applyAlignment="1">
      <alignment horizontal="center"/>
    </xf>
    <xf numFmtId="174" fontId="53" fillId="0" borderId="19" xfId="27" applyFont="1" applyFill="1" applyBorder="1" applyAlignment="1">
      <alignment horizontal="center"/>
    </xf>
    <xf numFmtId="174" fontId="42" fillId="0" borderId="1" xfId="27" applyFont="1" applyFill="1" applyBorder="1" applyAlignment="1" applyProtection="1">
      <alignment horizontal="left"/>
    </xf>
    <xf numFmtId="174" fontId="41" fillId="0" borderId="21" xfId="27" applyFont="1" applyBorder="1" applyAlignment="1" applyProtection="1">
      <alignment horizontal="left"/>
    </xf>
    <xf numFmtId="173" fontId="41" fillId="0" borderId="3" xfId="27" applyNumberFormat="1" applyFont="1" applyBorder="1" applyProtection="1"/>
    <xf numFmtId="172" fontId="41" fillId="0" borderId="3" xfId="27" applyNumberFormat="1" applyFont="1" applyBorder="1" applyProtection="1"/>
    <xf numFmtId="174" fontId="41" fillId="0" borderId="3" xfId="27" applyFont="1" applyBorder="1" applyProtection="1"/>
    <xf numFmtId="174" fontId="41" fillId="0" borderId="3" xfId="27" applyFont="1" applyBorder="1"/>
    <xf numFmtId="173" fontId="42" fillId="0" borderId="3" xfId="27" applyNumberFormat="1" applyFont="1" applyBorder="1"/>
    <xf numFmtId="174" fontId="3" fillId="0" borderId="21" xfId="27" applyFont="1" applyBorder="1" applyAlignment="1" applyProtection="1">
      <alignment horizontal="left"/>
    </xf>
    <xf numFmtId="173" fontId="3" fillId="0" borderId="3" xfId="27" applyNumberFormat="1" applyFont="1" applyBorder="1" applyProtection="1"/>
    <xf numFmtId="172" fontId="3" fillId="0" borderId="3" xfId="27" applyNumberFormat="1" applyFont="1" applyBorder="1" applyProtection="1"/>
    <xf numFmtId="174" fontId="3" fillId="0" borderId="3" xfId="27" applyFont="1" applyBorder="1" applyProtection="1"/>
    <xf numFmtId="174" fontId="3" fillId="0" borderId="3" xfId="27" applyFont="1" applyBorder="1"/>
    <xf numFmtId="172" fontId="8" fillId="0" borderId="0" xfId="27" applyNumberFormat="1" applyProtection="1"/>
    <xf numFmtId="173" fontId="8" fillId="0" borderId="0" xfId="27" applyNumberFormat="1" applyProtection="1"/>
    <xf numFmtId="174" fontId="3" fillId="0" borderId="41" xfId="27" applyFont="1" applyBorder="1"/>
    <xf numFmtId="173" fontId="3" fillId="0" borderId="3" xfId="27" applyNumberFormat="1" applyFont="1" applyBorder="1"/>
    <xf numFmtId="174" fontId="1" fillId="0" borderId="0" xfId="27" applyFont="1"/>
    <xf numFmtId="173" fontId="1" fillId="0" borderId="0" xfId="27" applyNumberFormat="1" applyFont="1" applyProtection="1"/>
    <xf numFmtId="173" fontId="46" fillId="0" borderId="0" xfId="27" applyNumberFormat="1" applyFont="1" applyAlignment="1" applyProtection="1">
      <alignment horizontal="left"/>
    </xf>
    <xf numFmtId="173" fontId="83" fillId="0" borderId="0" xfId="44" applyFont="1"/>
    <xf numFmtId="173" fontId="41" fillId="0" borderId="40" xfId="44" applyFont="1" applyFill="1" applyBorder="1"/>
    <xf numFmtId="173" fontId="41" fillId="0" borderId="15" xfId="44" applyFont="1" applyFill="1" applyBorder="1"/>
    <xf numFmtId="173" fontId="41" fillId="0" borderId="9" xfId="44" applyFont="1" applyFill="1" applyBorder="1"/>
    <xf numFmtId="173" fontId="42" fillId="0" borderId="15" xfId="44" applyFont="1" applyFill="1" applyBorder="1"/>
    <xf numFmtId="173" fontId="42" fillId="0" borderId="9" xfId="44" applyFont="1" applyFill="1" applyBorder="1"/>
    <xf numFmtId="173" fontId="41" fillId="0" borderId="5" xfId="44" applyFont="1" applyFill="1" applyBorder="1"/>
    <xf numFmtId="173" fontId="41" fillId="0" borderId="1" xfId="44" applyFont="1" applyFill="1" applyBorder="1" applyAlignment="1" applyProtection="1">
      <alignment horizontal="center"/>
    </xf>
    <xf numFmtId="173" fontId="41" fillId="0" borderId="3" xfId="44" applyFont="1" applyFill="1" applyBorder="1" applyAlignment="1" applyProtection="1">
      <alignment horizontal="center"/>
    </xf>
    <xf numFmtId="173" fontId="46" fillId="0" borderId="5" xfId="44" applyFont="1" applyFill="1" applyBorder="1" applyAlignment="1" applyProtection="1">
      <alignment horizontal="center"/>
    </xf>
    <xf numFmtId="173" fontId="41" fillId="0" borderId="1" xfId="44" applyFont="1" applyFill="1" applyBorder="1" applyAlignment="1" applyProtection="1"/>
    <xf numFmtId="173" fontId="41" fillId="0" borderId="21" xfId="44" applyFont="1" applyFill="1" applyBorder="1"/>
    <xf numFmtId="173" fontId="41" fillId="0" borderId="3" xfId="44" applyFont="1" applyFill="1" applyBorder="1"/>
    <xf numFmtId="173" fontId="41" fillId="0" borderId="3" xfId="44" applyFont="1" applyFill="1" applyBorder="1" applyAlignment="1">
      <alignment horizontal="center"/>
    </xf>
    <xf numFmtId="173" fontId="41" fillId="0" borderId="21" xfId="44" applyFont="1" applyBorder="1" applyAlignment="1" applyProtection="1">
      <alignment horizontal="left"/>
    </xf>
    <xf numFmtId="173" fontId="41" fillId="0" borderId="3" xfId="44" applyFont="1" applyBorder="1" applyProtection="1"/>
    <xf numFmtId="172" fontId="41" fillId="0" borderId="3" xfId="44" applyNumberFormat="1" applyFont="1" applyBorder="1" applyProtection="1"/>
    <xf numFmtId="173" fontId="3" fillId="0" borderId="21" xfId="44" applyFont="1" applyBorder="1" applyAlignment="1" applyProtection="1">
      <alignment horizontal="left"/>
    </xf>
    <xf numFmtId="173" fontId="3" fillId="0" borderId="3" xfId="44" applyFont="1" applyBorder="1" applyProtection="1"/>
    <xf numFmtId="173" fontId="3" fillId="0" borderId="3" xfId="44" applyFont="1" applyBorder="1"/>
    <xf numFmtId="172" fontId="3" fillId="0" borderId="3" xfId="44" applyNumberFormat="1" applyFont="1" applyBorder="1" applyProtection="1"/>
    <xf numFmtId="173" fontId="3" fillId="0" borderId="3" xfId="44" applyNumberFormat="1" applyFont="1" applyBorder="1" applyProtection="1"/>
    <xf numFmtId="173" fontId="1" fillId="0" borderId="0" xfId="44" applyNumberFormat="1" applyFont="1" applyProtection="1"/>
    <xf numFmtId="172" fontId="1" fillId="0" borderId="0" xfId="44" applyNumberFormat="1" applyFont="1" applyProtection="1"/>
    <xf numFmtId="173" fontId="8" fillId="0" borderId="0" xfId="44" applyNumberFormat="1" applyAlignment="1" applyProtection="1">
      <alignment horizontal="left"/>
    </xf>
    <xf numFmtId="173" fontId="41" fillId="0" borderId="51" xfId="44" applyFont="1" applyFill="1" applyBorder="1"/>
    <xf numFmtId="173" fontId="41" fillId="0" borderId="52" xfId="44" applyFont="1" applyFill="1" applyBorder="1"/>
    <xf numFmtId="173" fontId="42" fillId="0" borderId="0" xfId="44" applyFont="1" applyFill="1"/>
    <xf numFmtId="173" fontId="41" fillId="0" borderId="20" xfId="44" applyFont="1" applyFill="1" applyBorder="1"/>
    <xf numFmtId="173" fontId="41" fillId="0" borderId="20" xfId="44" applyFont="1" applyFill="1" applyBorder="1" applyAlignment="1" applyProtection="1">
      <alignment horizontal="left"/>
    </xf>
    <xf numFmtId="173" fontId="42" fillId="0" borderId="20" xfId="44" applyFont="1" applyFill="1" applyBorder="1"/>
    <xf numFmtId="173" fontId="46" fillId="0" borderId="5" xfId="44" applyFont="1" applyFill="1" applyBorder="1" applyAlignment="1" applyProtection="1">
      <alignment horizontal="left"/>
    </xf>
    <xf numFmtId="173" fontId="41" fillId="0" borderId="7" xfId="44" applyFont="1" applyFill="1" applyBorder="1" applyAlignment="1" applyProtection="1">
      <alignment horizontal="center"/>
    </xf>
    <xf numFmtId="173" fontId="41" fillId="0" borderId="3" xfId="44" applyFont="1" applyFill="1" applyBorder="1" applyAlignment="1"/>
    <xf numFmtId="173" fontId="83" fillId="0" borderId="3" xfId="44" applyFont="1" applyFill="1" applyBorder="1" applyAlignment="1"/>
    <xf numFmtId="173" fontId="83" fillId="0" borderId="19" xfId="44" applyFont="1" applyFill="1" applyBorder="1" applyAlignment="1">
      <alignment horizontal="center"/>
    </xf>
    <xf numFmtId="173" fontId="1" fillId="0" borderId="21" xfId="44" applyFont="1" applyBorder="1" applyAlignment="1" applyProtection="1">
      <alignment horizontal="left"/>
    </xf>
    <xf numFmtId="173" fontId="1" fillId="0" borderId="3" xfId="44" applyFont="1" applyBorder="1" applyProtection="1"/>
    <xf numFmtId="172" fontId="1" fillId="0" borderId="3" xfId="44" applyNumberFormat="1" applyFont="1" applyBorder="1" applyProtection="1"/>
    <xf numFmtId="173" fontId="1" fillId="0" borderId="3" xfId="44" applyFont="1" applyBorder="1"/>
    <xf numFmtId="173" fontId="1" fillId="0" borderId="3" xfId="44" applyNumberFormat="1" applyFont="1" applyBorder="1" applyProtection="1"/>
    <xf numFmtId="173" fontId="1" fillId="0" borderId="1" xfId="44" applyFont="1" applyBorder="1" applyProtection="1"/>
    <xf numFmtId="172" fontId="1" fillId="0" borderId="20" xfId="44" applyNumberFormat="1" applyFont="1" applyBorder="1" applyProtection="1"/>
    <xf numFmtId="173" fontId="1" fillId="0" borderId="31" xfId="44" applyFont="1" applyBorder="1"/>
    <xf numFmtId="173" fontId="47" fillId="0" borderId="0" xfId="44" applyNumberFormat="1" applyFont="1" applyProtection="1"/>
    <xf numFmtId="173" fontId="103" fillId="0" borderId="0" xfId="44" applyFont="1"/>
    <xf numFmtId="173" fontId="41" fillId="0" borderId="32" xfId="44" applyFont="1" applyFill="1" applyBorder="1"/>
    <xf numFmtId="173" fontId="43" fillId="0" borderId="5" xfId="44" applyFont="1" applyFill="1" applyBorder="1" applyAlignment="1" applyProtection="1">
      <alignment horizontal="left"/>
    </xf>
    <xf numFmtId="173" fontId="41" fillId="0" borderId="15" xfId="44" applyFont="1" applyFill="1" applyBorder="1" applyAlignment="1" applyProtection="1">
      <alignment horizontal="center"/>
    </xf>
    <xf numFmtId="173" fontId="41" fillId="0" borderId="6" xfId="44" applyFont="1" applyFill="1" applyBorder="1" applyAlignment="1" applyProtection="1">
      <alignment horizontal="center"/>
    </xf>
    <xf numFmtId="173" fontId="42" fillId="0" borderId="54" xfId="44" applyFont="1" applyFill="1" applyBorder="1"/>
    <xf numFmtId="173" fontId="41" fillId="0" borderId="29" xfId="44" applyFont="1" applyFill="1" applyBorder="1" applyAlignment="1" applyProtection="1">
      <alignment horizontal="center"/>
    </xf>
    <xf numFmtId="173" fontId="41" fillId="0" borderId="29" xfId="44" applyFont="1" applyFill="1" applyBorder="1" applyAlignment="1">
      <alignment horizontal="center"/>
    </xf>
    <xf numFmtId="173" fontId="41" fillId="0" borderId="27" xfId="44" applyFont="1" applyFill="1" applyBorder="1" applyAlignment="1" applyProtection="1">
      <alignment horizontal="center"/>
    </xf>
    <xf numFmtId="173" fontId="42" fillId="0" borderId="29" xfId="44" applyFont="1" applyFill="1" applyBorder="1" applyAlignment="1">
      <alignment horizontal="center"/>
    </xf>
    <xf numFmtId="173" fontId="42" fillId="0" borderId="53" xfId="44" applyFont="1" applyFill="1" applyBorder="1" applyAlignment="1">
      <alignment horizontal="center"/>
    </xf>
    <xf numFmtId="173" fontId="5" fillId="0" borderId="21" xfId="44" applyFont="1" applyBorder="1" applyAlignment="1" applyProtection="1">
      <alignment horizontal="left"/>
    </xf>
    <xf numFmtId="173" fontId="5" fillId="0" borderId="3" xfId="44" applyFont="1" applyBorder="1" applyProtection="1"/>
    <xf numFmtId="172" fontId="5" fillId="0" borderId="3" xfId="44" applyNumberFormat="1" applyFont="1" applyBorder="1" applyProtection="1"/>
    <xf numFmtId="172" fontId="85" fillId="0" borderId="3" xfId="44" applyNumberFormat="1" applyFont="1" applyBorder="1" applyProtection="1"/>
    <xf numFmtId="173" fontId="85" fillId="0" borderId="10" xfId="44" applyFont="1" applyBorder="1" applyProtection="1"/>
    <xf numFmtId="173" fontId="85" fillId="0" borderId="3" xfId="44" applyNumberFormat="1" applyFont="1" applyBorder="1" applyProtection="1"/>
    <xf numFmtId="174" fontId="8" fillId="0" borderId="0" xfId="44" applyNumberFormat="1" applyProtection="1"/>
    <xf numFmtId="172" fontId="9" fillId="0" borderId="0" xfId="44" applyNumberFormat="1" applyFont="1" applyProtection="1"/>
    <xf numFmtId="173" fontId="85" fillId="0" borderId="10" xfId="44" applyNumberFormat="1" applyFont="1" applyBorder="1" applyProtection="1"/>
    <xf numFmtId="174" fontId="1" fillId="0" borderId="0" xfId="44" applyNumberFormat="1" applyFont="1" applyProtection="1"/>
    <xf numFmtId="173" fontId="85" fillId="0" borderId="10" xfId="44" applyFont="1" applyBorder="1"/>
    <xf numFmtId="173" fontId="9" fillId="0" borderId="0" xfId="44" applyNumberFormat="1" applyFont="1" applyProtection="1"/>
    <xf numFmtId="173" fontId="46" fillId="0" borderId="0" xfId="44" applyNumberFormat="1" applyFont="1" applyAlignment="1" applyProtection="1">
      <alignment horizontal="left"/>
    </xf>
    <xf numFmtId="173" fontId="1" fillId="0" borderId="0" xfId="44" applyFont="1" applyProtection="1"/>
    <xf numFmtId="173" fontId="1" fillId="0" borderId="0" xfId="44" applyFont="1" applyAlignment="1" applyProtection="1">
      <alignment horizontal="left"/>
    </xf>
    <xf numFmtId="173" fontId="1" fillId="0" borderId="0" xfId="44" applyFont="1" applyAlignment="1" applyProtection="1">
      <alignment horizontal="center"/>
    </xf>
    <xf numFmtId="173" fontId="15" fillId="0" borderId="0" xfId="44" applyFont="1" applyAlignment="1" applyProtection="1">
      <alignment horizontal="left"/>
    </xf>
    <xf numFmtId="0" fontId="41" fillId="0" borderId="24" xfId="39" applyFont="1" applyBorder="1" applyProtection="1"/>
    <xf numFmtId="173" fontId="46" fillId="0" borderId="40" xfId="44" applyFont="1" applyFill="1" applyBorder="1" applyAlignment="1" applyProtection="1">
      <alignment horizontal="left"/>
    </xf>
    <xf numFmtId="173" fontId="46" fillId="0" borderId="60" xfId="44" applyFont="1" applyFill="1" applyBorder="1" applyAlignment="1" applyProtection="1">
      <alignment horizontal="center"/>
    </xf>
    <xf numFmtId="173" fontId="83" fillId="0" borderId="31" xfId="44" applyFont="1" applyFill="1" applyBorder="1" applyAlignment="1" applyProtection="1">
      <alignment horizontal="center"/>
    </xf>
    <xf numFmtId="173" fontId="41" fillId="0" borderId="38" xfId="44" applyFont="1" applyFill="1" applyBorder="1" applyAlignment="1" applyProtection="1">
      <alignment horizontal="center"/>
    </xf>
    <xf numFmtId="173" fontId="41" fillId="0" borderId="64" xfId="44" applyFont="1" applyFill="1" applyBorder="1" applyAlignment="1" applyProtection="1">
      <alignment horizontal="center"/>
    </xf>
    <xf numFmtId="173" fontId="41" fillId="0" borderId="64" xfId="44" applyFont="1" applyFill="1" applyBorder="1" applyAlignment="1">
      <alignment horizontal="center"/>
    </xf>
    <xf numFmtId="173" fontId="83" fillId="0" borderId="64" xfId="44" applyFont="1" applyFill="1" applyBorder="1" applyAlignment="1" applyProtection="1">
      <alignment horizontal="center"/>
    </xf>
    <xf numFmtId="173" fontId="41" fillId="0" borderId="31" xfId="44" applyFont="1" applyFill="1" applyBorder="1" applyAlignment="1">
      <alignment horizontal="center"/>
    </xf>
    <xf numFmtId="173" fontId="83" fillId="0" borderId="50" xfId="44" applyFont="1" applyFill="1" applyBorder="1" applyAlignment="1" applyProtection="1">
      <alignment horizontal="center"/>
    </xf>
    <xf numFmtId="173" fontId="41" fillId="0" borderId="30" xfId="44" applyFont="1" applyFill="1" applyBorder="1" applyAlignment="1" applyProtection="1">
      <alignment horizontal="center"/>
    </xf>
    <xf numFmtId="173" fontId="41" fillId="0" borderId="63" xfId="44" applyFont="1" applyFill="1" applyBorder="1" applyAlignment="1">
      <alignment horizontal="center"/>
    </xf>
    <xf numFmtId="173" fontId="83" fillId="0" borderId="14" xfId="44" applyFont="1" applyBorder="1" applyProtection="1"/>
    <xf numFmtId="173" fontId="83" fillId="0" borderId="3" xfId="44" applyFont="1" applyBorder="1" applyProtection="1"/>
    <xf numFmtId="172" fontId="83" fillId="0" borderId="3" xfId="44" applyNumberFormat="1" applyFont="1" applyBorder="1" applyProtection="1"/>
    <xf numFmtId="172" fontId="83" fillId="0" borderId="19" xfId="44" applyNumberFormat="1" applyFont="1" applyBorder="1" applyProtection="1"/>
    <xf numFmtId="173" fontId="1" fillId="0" borderId="14" xfId="44" applyFont="1" applyBorder="1" applyProtection="1"/>
    <xf numFmtId="172" fontId="1" fillId="0" borderId="19" xfId="44" applyNumberFormat="1" applyFont="1" applyBorder="1" applyProtection="1"/>
    <xf numFmtId="173" fontId="1" fillId="0" borderId="19" xfId="44" applyFont="1" applyBorder="1"/>
    <xf numFmtId="0" fontId="8" fillId="0" borderId="0" xfId="35"/>
    <xf numFmtId="0" fontId="5" fillId="0" borderId="0" xfId="35" applyFont="1"/>
    <xf numFmtId="0" fontId="15" fillId="0" borderId="16" xfId="35" applyFont="1" applyFill="1" applyBorder="1"/>
    <xf numFmtId="0" fontId="1" fillId="0" borderId="0" xfId="35" applyFont="1"/>
    <xf numFmtId="0" fontId="8" fillId="0" borderId="0" xfId="35" applyAlignment="1" applyProtection="1">
      <alignment horizontal="left"/>
    </xf>
    <xf numFmtId="0" fontId="7" fillId="0" borderId="13" xfId="35" applyFont="1" applyFill="1" applyBorder="1" applyAlignment="1" applyProtection="1">
      <alignment horizontal="center"/>
    </xf>
    <xf numFmtId="0" fontId="2" fillId="0" borderId="0" xfId="35" applyFont="1" applyFill="1"/>
    <xf numFmtId="0" fontId="2" fillId="0" borderId="1" xfId="35" applyFont="1" applyFill="1" applyBorder="1"/>
    <xf numFmtId="0" fontId="2" fillId="0" borderId="2" xfId="35" applyFont="1" applyFill="1" applyBorder="1"/>
    <xf numFmtId="0" fontId="2" fillId="0" borderId="0" xfId="35" applyFont="1" applyFill="1" applyBorder="1"/>
    <xf numFmtId="0" fontId="2" fillId="0" borderId="7" xfId="35" applyFont="1" applyFill="1" applyBorder="1"/>
    <xf numFmtId="0" fontId="15" fillId="0" borderId="17" xfId="35" applyFont="1" applyFill="1" applyBorder="1"/>
    <xf numFmtId="0" fontId="36" fillId="0" borderId="42" xfId="35" applyFont="1" applyFill="1" applyBorder="1" applyAlignment="1" applyProtection="1">
      <alignment horizontal="center"/>
    </xf>
    <xf numFmtId="0" fontId="9" fillId="0" borderId="8" xfId="35" applyFont="1" applyFill="1" applyBorder="1" applyAlignment="1" applyProtection="1">
      <alignment horizontal="center"/>
    </xf>
    <xf numFmtId="0" fontId="9" fillId="0" borderId="11" xfId="35" applyFont="1" applyFill="1" applyBorder="1" applyAlignment="1" applyProtection="1">
      <alignment horizontal="center"/>
    </xf>
    <xf numFmtId="0" fontId="9" fillId="0" borderId="24" xfId="35" applyFont="1" applyFill="1" applyBorder="1" applyAlignment="1" applyProtection="1">
      <alignment horizontal="center"/>
    </xf>
    <xf numFmtId="0" fontId="5" fillId="0" borderId="21" xfId="35" applyFont="1" applyBorder="1" applyAlignment="1" applyProtection="1">
      <alignment horizontal="left"/>
    </xf>
    <xf numFmtId="0" fontId="5" fillId="0" borderId="19" xfId="35" applyFont="1" applyBorder="1" applyAlignment="1" applyProtection="1">
      <alignment horizontal="center"/>
    </xf>
    <xf numFmtId="0" fontId="5" fillId="0" borderId="3" xfId="35" applyFont="1" applyBorder="1" applyAlignment="1" applyProtection="1">
      <alignment horizontal="center"/>
    </xf>
    <xf numFmtId="0" fontId="5" fillId="0" borderId="3" xfId="35" applyFont="1" applyBorder="1" applyAlignment="1">
      <alignment horizontal="center"/>
    </xf>
    <xf numFmtId="0" fontId="5" fillId="0" borderId="10" xfId="35" applyFont="1" applyBorder="1" applyAlignment="1" applyProtection="1">
      <alignment horizontal="center"/>
    </xf>
    <xf numFmtId="0" fontId="3" fillId="0" borderId="21" xfId="35" applyFont="1" applyBorder="1" applyAlignment="1" applyProtection="1">
      <alignment horizontal="left"/>
    </xf>
    <xf numFmtId="0" fontId="3" fillId="0" borderId="19" xfId="35" applyFont="1" applyBorder="1" applyAlignment="1" applyProtection="1">
      <alignment horizontal="center"/>
    </xf>
    <xf numFmtId="0" fontId="3" fillId="0" borderId="3" xfId="35" applyFont="1" applyBorder="1" applyAlignment="1" applyProtection="1">
      <alignment horizontal="center"/>
    </xf>
    <xf numFmtId="0" fontId="3" fillId="0" borderId="3" xfId="35" applyFont="1" applyBorder="1" applyAlignment="1">
      <alignment horizontal="center"/>
    </xf>
    <xf numFmtId="0" fontId="3" fillId="0" borderId="10" xfId="35" applyFont="1" applyBorder="1" applyAlignment="1" applyProtection="1">
      <alignment horizontal="center"/>
    </xf>
    <xf numFmtId="0" fontId="3" fillId="0" borderId="19" xfId="35" applyFont="1" applyBorder="1" applyAlignment="1">
      <alignment horizontal="center"/>
    </xf>
    <xf numFmtId="173" fontId="8" fillId="0" borderId="0" xfId="35" applyNumberFormat="1" applyProtection="1"/>
    <xf numFmtId="0" fontId="3" fillId="0" borderId="24" xfId="35" applyFont="1" applyBorder="1" applyAlignment="1">
      <alignment horizontal="center"/>
    </xf>
    <xf numFmtId="0" fontId="3" fillId="0" borderId="10" xfId="35" applyFont="1" applyBorder="1" applyAlignment="1">
      <alignment horizontal="center"/>
    </xf>
    <xf numFmtId="0" fontId="4" fillId="0" borderId="0" xfId="35" applyFont="1"/>
    <xf numFmtId="0" fontId="7" fillId="0" borderId="0" xfId="35" applyFont="1" applyAlignment="1" applyProtection="1">
      <alignment horizontal="left"/>
    </xf>
    <xf numFmtId="173" fontId="45" fillId="0" borderId="0" xfId="44" applyFont="1" applyAlignment="1">
      <alignment horizontal="center"/>
    </xf>
    <xf numFmtId="173" fontId="83" fillId="0" borderId="51" xfId="44" applyFont="1" applyFill="1" applyBorder="1"/>
    <xf numFmtId="173" fontId="46" fillId="0" borderId="15" xfId="44" applyFont="1" applyFill="1" applyBorder="1"/>
    <xf numFmtId="173" fontId="46" fillId="0" borderId="9" xfId="44" applyFont="1" applyFill="1" applyBorder="1"/>
    <xf numFmtId="173" fontId="46" fillId="0" borderId="48" xfId="44" applyFont="1" applyFill="1" applyBorder="1"/>
    <xf numFmtId="173" fontId="46" fillId="0" borderId="52" xfId="44" applyFont="1" applyFill="1" applyBorder="1"/>
    <xf numFmtId="173" fontId="1" fillId="2" borderId="15" xfId="44" applyFont="1" applyFill="1" applyBorder="1"/>
    <xf numFmtId="173" fontId="46" fillId="0" borderId="1" xfId="44" applyFont="1" applyFill="1" applyBorder="1" applyAlignment="1" applyProtection="1">
      <alignment horizontal="center"/>
    </xf>
    <xf numFmtId="173" fontId="83" fillId="0" borderId="54" xfId="44" applyFont="1" applyFill="1" applyBorder="1" applyAlignment="1" applyProtection="1">
      <alignment horizontal="left"/>
    </xf>
    <xf numFmtId="173" fontId="46" fillId="0" borderId="29" xfId="44" applyFont="1" applyFill="1" applyBorder="1"/>
    <xf numFmtId="173" fontId="41" fillId="0" borderId="44" xfId="44" applyFont="1" applyFill="1" applyBorder="1" applyAlignment="1" applyProtection="1">
      <alignment horizontal="center"/>
    </xf>
    <xf numFmtId="173" fontId="41" fillId="0" borderId="43" xfId="44" applyFont="1" applyFill="1" applyBorder="1" applyAlignment="1" applyProtection="1">
      <alignment horizontal="center"/>
    </xf>
    <xf numFmtId="173" fontId="41" fillId="0" borderId="41" xfId="44" applyFont="1" applyFill="1" applyBorder="1" applyAlignment="1" applyProtection="1">
      <alignment horizontal="center"/>
    </xf>
    <xf numFmtId="173" fontId="1" fillId="2" borderId="1" xfId="44" applyFont="1" applyFill="1" applyBorder="1"/>
    <xf numFmtId="173" fontId="46" fillId="0" borderId="5" xfId="44" applyFont="1" applyBorder="1" applyAlignment="1" applyProtection="1">
      <alignment horizontal="left"/>
    </xf>
    <xf numFmtId="173" fontId="41" fillId="0" borderId="1" xfId="44" applyFont="1" applyBorder="1" applyProtection="1"/>
    <xf numFmtId="173" fontId="41" fillId="0" borderId="12" xfId="44" applyFont="1" applyBorder="1" applyProtection="1"/>
    <xf numFmtId="173" fontId="8" fillId="0" borderId="1" xfId="44" applyBorder="1"/>
    <xf numFmtId="173" fontId="8" fillId="0" borderId="51" xfId="44" applyBorder="1" applyAlignment="1" applyProtection="1">
      <alignment horizontal="left"/>
    </xf>
    <xf numFmtId="173" fontId="8" fillId="0" borderId="15" xfId="44" applyBorder="1" applyProtection="1"/>
    <xf numFmtId="173" fontId="8" fillId="0" borderId="15" xfId="44" applyNumberFormat="1" applyBorder="1" applyProtection="1"/>
    <xf numFmtId="173" fontId="8" fillId="0" borderId="15" xfId="44" applyBorder="1"/>
    <xf numFmtId="173" fontId="8" fillId="0" borderId="18" xfId="44" applyBorder="1"/>
    <xf numFmtId="173" fontId="8" fillId="0" borderId="56" xfId="44" applyBorder="1" applyAlignment="1" applyProtection="1">
      <alignment horizontal="left"/>
    </xf>
    <xf numFmtId="173" fontId="8" fillId="0" borderId="44" xfId="44" applyBorder="1" applyProtection="1"/>
    <xf numFmtId="173" fontId="8" fillId="0" borderId="44" xfId="44" applyBorder="1"/>
    <xf numFmtId="173" fontId="8" fillId="0" borderId="41" xfId="44" applyBorder="1"/>
    <xf numFmtId="173" fontId="8" fillId="0" borderId="3" xfId="44" applyBorder="1"/>
    <xf numFmtId="173" fontId="8" fillId="0" borderId="9" xfId="44" applyBorder="1"/>
    <xf numFmtId="173" fontId="47" fillId="0" borderId="0" xfId="44" applyFont="1"/>
    <xf numFmtId="173" fontId="9" fillId="0" borderId="20" xfId="44" applyFont="1" applyBorder="1"/>
    <xf numFmtId="173" fontId="42" fillId="0" borderId="49" xfId="44" applyNumberFormat="1" applyFont="1" applyFill="1" applyBorder="1" applyAlignment="1" applyProtection="1">
      <alignment horizontal="left"/>
    </xf>
    <xf numFmtId="173" fontId="109" fillId="0" borderId="15" xfId="44" applyFont="1" applyFill="1" applyBorder="1"/>
    <xf numFmtId="173" fontId="8" fillId="2" borderId="9" xfId="44" applyFill="1" applyBorder="1"/>
    <xf numFmtId="173" fontId="46" fillId="0" borderId="6" xfId="44" applyNumberFormat="1" applyFont="1" applyFill="1" applyBorder="1" applyAlignment="1" applyProtection="1">
      <alignment horizontal="center"/>
    </xf>
    <xf numFmtId="173" fontId="83" fillId="0" borderId="6" xfId="44" applyNumberFormat="1" applyFont="1" applyFill="1" applyBorder="1" applyAlignment="1" applyProtection="1">
      <alignment horizontal="center"/>
    </xf>
    <xf numFmtId="173" fontId="83" fillId="0" borderId="49" xfId="44" applyNumberFormat="1" applyFont="1" applyFill="1" applyBorder="1" applyAlignment="1" applyProtection="1">
      <alignment horizontal="center"/>
    </xf>
    <xf numFmtId="173" fontId="83" fillId="0" borderId="15" xfId="44" applyNumberFormat="1" applyFont="1" applyFill="1" applyBorder="1" applyAlignment="1" applyProtection="1">
      <alignment horizontal="center"/>
    </xf>
    <xf numFmtId="173" fontId="15" fillId="2" borderId="15" xfId="44" applyFont="1" applyFill="1" applyBorder="1"/>
    <xf numFmtId="173" fontId="42" fillId="0" borderId="13" xfId="44" applyFont="1" applyFill="1" applyBorder="1"/>
    <xf numFmtId="173" fontId="83" fillId="0" borderId="4" xfId="44" applyNumberFormat="1" applyFont="1" applyFill="1" applyBorder="1" applyAlignment="1" applyProtection="1">
      <alignment horizontal="center"/>
    </xf>
    <xf numFmtId="173" fontId="83" fillId="0" borderId="13" xfId="44" applyNumberFormat="1" applyFont="1" applyFill="1" applyBorder="1" applyAlignment="1" applyProtection="1">
      <alignment horizontal="center"/>
    </xf>
    <xf numFmtId="173" fontId="15" fillId="2" borderId="8" xfId="44" applyFont="1" applyFill="1" applyBorder="1"/>
    <xf numFmtId="173" fontId="42" fillId="0" borderId="10" xfId="44" applyFont="1" applyFill="1" applyBorder="1"/>
    <xf numFmtId="173" fontId="83" fillId="0" borderId="3" xfId="44" applyFont="1" applyFill="1" applyBorder="1"/>
    <xf numFmtId="173" fontId="83" fillId="0" borderId="10" xfId="44" applyFont="1" applyFill="1" applyBorder="1"/>
    <xf numFmtId="173" fontId="9" fillId="2" borderId="11" xfId="44" applyFont="1" applyFill="1" applyBorder="1"/>
    <xf numFmtId="173" fontId="47" fillId="0" borderId="10" xfId="44" applyNumberFormat="1" applyFont="1" applyBorder="1" applyAlignment="1" applyProtection="1">
      <alignment horizontal="left"/>
    </xf>
    <xf numFmtId="173" fontId="41" fillId="0" borderId="11" xfId="44" applyNumberFormat="1" applyFont="1" applyBorder="1" applyProtection="1"/>
    <xf numFmtId="173" fontId="41" fillId="0" borderId="11" xfId="44" applyNumberFormat="1" applyFont="1" applyBorder="1" applyAlignment="1" applyProtection="1">
      <alignment horizontal="center"/>
    </xf>
    <xf numFmtId="172" fontId="41" fillId="0" borderId="11" xfId="44" applyNumberFormat="1" applyFont="1" applyBorder="1" applyAlignment="1" applyProtection="1">
      <alignment horizontal="center"/>
    </xf>
    <xf numFmtId="173" fontId="9" fillId="0" borderId="11" xfId="44" applyFont="1" applyBorder="1"/>
    <xf numFmtId="173" fontId="1" fillId="0" borderId="11" xfId="44" applyNumberFormat="1" applyFont="1" applyBorder="1" applyAlignment="1" applyProtection="1">
      <alignment horizontal="left"/>
    </xf>
    <xf numFmtId="173" fontId="1" fillId="0" borderId="11" xfId="44" applyNumberFormat="1" applyFont="1" applyBorder="1" applyAlignment="1" applyProtection="1">
      <alignment horizontal="center"/>
    </xf>
    <xf numFmtId="172" fontId="8" fillId="0" borderId="11" xfId="44" applyNumberFormat="1" applyFont="1" applyBorder="1" applyAlignment="1" applyProtection="1">
      <alignment horizontal="center"/>
    </xf>
    <xf numFmtId="172" fontId="1" fillId="0" borderId="11" xfId="44" applyNumberFormat="1" applyFont="1" applyBorder="1" applyAlignment="1" applyProtection="1">
      <alignment horizontal="center"/>
    </xf>
    <xf numFmtId="173" fontId="1" fillId="0" borderId="11" xfId="44" applyFont="1" applyBorder="1"/>
    <xf numFmtId="173" fontId="9" fillId="0" borderId="0" xfId="44" applyFont="1" applyAlignment="1">
      <alignment horizontal="center"/>
    </xf>
    <xf numFmtId="173" fontId="104" fillId="0" borderId="0" xfId="37" applyNumberFormat="1" applyFont="1" applyAlignment="1" applyProtection="1">
      <alignment horizontal="left"/>
    </xf>
    <xf numFmtId="173" fontId="38" fillId="0" borderId="24" xfId="37" applyFont="1" applyBorder="1" applyAlignment="1" applyProtection="1">
      <alignment horizontal="center"/>
    </xf>
    <xf numFmtId="0" fontId="8" fillId="0" borderId="0" xfId="38"/>
    <xf numFmtId="0" fontId="85" fillId="0" borderId="0" xfId="38" applyFont="1"/>
    <xf numFmtId="0" fontId="9" fillId="0" borderId="16" xfId="38" applyFont="1" applyFill="1" applyBorder="1" applyAlignment="1" applyProtection="1">
      <alignment horizontal="left"/>
    </xf>
    <xf numFmtId="0" fontId="1" fillId="0" borderId="9" xfId="38" applyFont="1" applyBorder="1"/>
    <xf numFmtId="0" fontId="1" fillId="2" borderId="15" xfId="38" applyFont="1" applyFill="1" applyBorder="1"/>
    <xf numFmtId="0" fontId="9" fillId="0" borderId="13" xfId="38" applyFont="1" applyFill="1" applyBorder="1" applyAlignment="1" applyProtection="1">
      <alignment horizontal="left"/>
    </xf>
    <xf numFmtId="0" fontId="15" fillId="0" borderId="15" xfId="38" applyFont="1" applyFill="1" applyBorder="1"/>
    <xf numFmtId="0" fontId="15" fillId="0" borderId="15" xfId="38" applyFont="1" applyFill="1" applyBorder="1" applyAlignment="1" applyProtection="1">
      <alignment horizontal="left"/>
    </xf>
    <xf numFmtId="0" fontId="15" fillId="0" borderId="15" xfId="38" applyFont="1" applyFill="1" applyBorder="1" applyAlignment="1" applyProtection="1">
      <alignment horizontal="center"/>
    </xf>
    <xf numFmtId="0" fontId="15" fillId="0" borderId="18" xfId="38" applyFont="1" applyFill="1" applyBorder="1"/>
    <xf numFmtId="0" fontId="15" fillId="0" borderId="52" xfId="38" applyFont="1" applyFill="1" applyBorder="1" applyAlignment="1" applyProtection="1">
      <alignment horizontal="center"/>
    </xf>
    <xf numFmtId="0" fontId="15" fillId="0" borderId="9" xfId="38" applyFont="1" applyBorder="1"/>
    <xf numFmtId="0" fontId="9" fillId="0" borderId="17" xfId="38" applyFont="1" applyFill="1" applyBorder="1"/>
    <xf numFmtId="0" fontId="15" fillId="0" borderId="3" xfId="38" applyFont="1" applyFill="1" applyBorder="1" applyAlignment="1" applyProtection="1">
      <alignment horizontal="left"/>
    </xf>
    <xf numFmtId="0" fontId="15" fillId="0" borderId="3" xfId="38" applyFont="1" applyFill="1" applyBorder="1" applyAlignment="1" applyProtection="1">
      <alignment horizontal="center"/>
    </xf>
    <xf numFmtId="0" fontId="15" fillId="0" borderId="14" xfId="38" applyFont="1" applyFill="1" applyBorder="1" applyAlignment="1" applyProtection="1">
      <alignment horizontal="center"/>
    </xf>
    <xf numFmtId="0" fontId="15" fillId="0" borderId="19" xfId="38" applyFont="1" applyFill="1" applyBorder="1" applyAlignment="1" applyProtection="1">
      <alignment horizontal="center"/>
    </xf>
    <xf numFmtId="0" fontId="15" fillId="0" borderId="20" xfId="38" applyFont="1" applyBorder="1"/>
    <xf numFmtId="0" fontId="1" fillId="2" borderId="3" xfId="38" applyFont="1" applyFill="1" applyBorder="1"/>
    <xf numFmtId="0" fontId="2" fillId="0" borderId="17" xfId="38" applyFont="1" applyBorder="1" applyAlignment="1" applyProtection="1">
      <alignment horizontal="left"/>
    </xf>
    <xf numFmtId="0" fontId="9" fillId="0" borderId="3" xfId="38" applyFont="1" applyBorder="1" applyProtection="1"/>
    <xf numFmtId="0" fontId="9" fillId="0" borderId="14" xfId="38" applyFont="1" applyBorder="1" applyProtection="1"/>
    <xf numFmtId="0" fontId="9" fillId="0" borderId="19" xfId="38" applyFont="1" applyBorder="1" applyProtection="1"/>
    <xf numFmtId="0" fontId="8" fillId="0" borderId="20" xfId="38" applyBorder="1"/>
    <xf numFmtId="0" fontId="1" fillId="0" borderId="17" xfId="38" applyFont="1" applyBorder="1" applyAlignment="1" applyProtection="1">
      <alignment horizontal="left"/>
    </xf>
    <xf numFmtId="0" fontId="1" fillId="0" borderId="3" xfId="38" applyFont="1" applyBorder="1" applyProtection="1"/>
    <xf numFmtId="0" fontId="1" fillId="0" borderId="3" xfId="38" applyFont="1" applyBorder="1"/>
    <xf numFmtId="0" fontId="1" fillId="0" borderId="14" xfId="38" applyFont="1" applyBorder="1" applyProtection="1"/>
    <xf numFmtId="0" fontId="1" fillId="0" borderId="19" xfId="38" applyFont="1" applyBorder="1"/>
    <xf numFmtId="0" fontId="1" fillId="0" borderId="20" xfId="38" applyFont="1" applyBorder="1"/>
    <xf numFmtId="0" fontId="1" fillId="0" borderId="0" xfId="38" applyFont="1"/>
    <xf numFmtId="0" fontId="9" fillId="0" borderId="0" xfId="38" applyFont="1" applyAlignment="1" applyProtection="1">
      <alignment horizontal="left"/>
    </xf>
    <xf numFmtId="0" fontId="9" fillId="0" borderId="0" xfId="38" applyFont="1"/>
    <xf numFmtId="0" fontId="15" fillId="0" borderId="0" xfId="38" applyFont="1"/>
    <xf numFmtId="0" fontId="43" fillId="0" borderId="0" xfId="38" applyFont="1" applyAlignment="1" applyProtection="1">
      <alignment horizontal="left"/>
    </xf>
    <xf numFmtId="0" fontId="8" fillId="0" borderId="0" xfId="38" applyProtection="1"/>
    <xf numFmtId="0" fontId="43" fillId="3" borderId="0" xfId="0" applyFont="1" applyFill="1" applyAlignment="1" applyProtection="1">
      <alignment horizontal="center"/>
    </xf>
    <xf numFmtId="0" fontId="33" fillId="0" borderId="0" xfId="0" applyFont="1" applyAlignment="1" applyProtection="1">
      <alignment horizontal="center"/>
    </xf>
    <xf numFmtId="0" fontId="46" fillId="3" borderId="28" xfId="0" applyFont="1" applyFill="1" applyBorder="1" applyAlignment="1" applyProtection="1">
      <alignment horizontal="center"/>
    </xf>
    <xf numFmtId="0" fontId="41" fillId="0" borderId="60" xfId="19" applyFont="1" applyFill="1" applyBorder="1" applyAlignment="1" applyProtection="1">
      <alignment horizontal="center"/>
    </xf>
    <xf numFmtId="0" fontId="41" fillId="0" borderId="53" xfId="19" applyFont="1" applyFill="1" applyBorder="1" applyAlignment="1" applyProtection="1">
      <alignment horizontal="center"/>
    </xf>
    <xf numFmtId="0" fontId="41" fillId="0" borderId="20" xfId="0" applyFont="1" applyBorder="1" applyAlignment="1">
      <alignment horizontal="center"/>
    </xf>
    <xf numFmtId="0" fontId="10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1" fillId="0" borderId="48" xfId="19" applyFont="1" applyFill="1" applyBorder="1" applyAlignment="1" applyProtection="1">
      <alignment horizontal="center"/>
    </xf>
    <xf numFmtId="0" fontId="41" fillId="0" borderId="52" xfId="19" applyFont="1" applyFill="1" applyBorder="1" applyAlignment="1" applyProtection="1">
      <alignment horizontal="center"/>
    </xf>
    <xf numFmtId="173" fontId="56" fillId="0" borderId="0" xfId="20" applyFont="1" applyAlignment="1" applyProtection="1">
      <alignment horizontal="center"/>
    </xf>
    <xf numFmtId="173" fontId="68" fillId="0" borderId="0" xfId="20" applyFont="1" applyAlignment="1" applyProtection="1">
      <alignment horizontal="center"/>
    </xf>
    <xf numFmtId="173" fontId="54" fillId="0" borderId="0" xfId="20" applyFont="1" applyAlignment="1" applyProtection="1">
      <alignment horizontal="center"/>
    </xf>
    <xf numFmtId="173" fontId="46" fillId="0" borderId="34" xfId="44" applyFont="1" applyFill="1" applyBorder="1" applyAlignment="1" applyProtection="1">
      <alignment horizontal="center"/>
    </xf>
    <xf numFmtId="173" fontId="46" fillId="0" borderId="20" xfId="44" applyFont="1" applyFill="1" applyBorder="1" applyAlignment="1" applyProtection="1">
      <alignment horizontal="center"/>
    </xf>
    <xf numFmtId="173" fontId="46" fillId="0" borderId="19" xfId="44" applyFont="1" applyFill="1" applyBorder="1" applyAlignment="1" applyProtection="1">
      <alignment horizontal="center"/>
    </xf>
    <xf numFmtId="173" fontId="42" fillId="0" borderId="0" xfId="44" applyFont="1" applyAlignment="1">
      <alignment horizontal="center"/>
    </xf>
    <xf numFmtId="173" fontId="45" fillId="0" borderId="0" xfId="44" applyFont="1" applyAlignment="1">
      <alignment horizontal="center"/>
    </xf>
    <xf numFmtId="173" fontId="47" fillId="0" borderId="0" xfId="44" applyFont="1" applyBorder="1" applyAlignment="1">
      <alignment horizontal="center"/>
    </xf>
    <xf numFmtId="173" fontId="46" fillId="0" borderId="3" xfId="44" applyFont="1" applyFill="1" applyBorder="1" applyAlignment="1" applyProtection="1">
      <alignment horizontal="center"/>
    </xf>
    <xf numFmtId="173" fontId="41" fillId="0" borderId="20" xfId="41" applyFont="1" applyBorder="1" applyAlignment="1" applyProtection="1">
      <alignment horizontal="center"/>
    </xf>
    <xf numFmtId="173" fontId="45" fillId="0" borderId="0" xfId="41" applyFont="1" applyAlignment="1" applyProtection="1">
      <alignment horizontal="center"/>
    </xf>
    <xf numFmtId="173" fontId="100" fillId="0" borderId="0" xfId="41" applyFont="1" applyAlignment="1" applyProtection="1">
      <alignment horizontal="center"/>
    </xf>
    <xf numFmtId="173" fontId="46" fillId="0" borderId="48" xfId="44" applyFont="1" applyFill="1" applyBorder="1" applyAlignment="1">
      <alignment horizontal="center"/>
    </xf>
    <xf numFmtId="173" fontId="46" fillId="0" borderId="9" xfId="44" applyFont="1" applyFill="1" applyBorder="1" applyAlignment="1">
      <alignment horizontal="center"/>
    </xf>
    <xf numFmtId="173" fontId="46" fillId="0" borderId="15" xfId="44" applyFont="1" applyFill="1" applyBorder="1" applyAlignment="1">
      <alignment horizontal="center"/>
    </xf>
    <xf numFmtId="173" fontId="45" fillId="0" borderId="0" xfId="44" applyNumberFormat="1" applyFont="1" applyAlignment="1" applyProtection="1">
      <alignment horizontal="center"/>
    </xf>
    <xf numFmtId="173" fontId="109" fillId="0" borderId="0" xfId="44" applyNumberFormat="1" applyFont="1" applyAlignment="1" applyProtection="1">
      <alignment horizontal="center"/>
    </xf>
    <xf numFmtId="173" fontId="47" fillId="0" borderId="0" xfId="44" applyNumberFormat="1" applyFont="1" applyAlignment="1" applyProtection="1">
      <alignment horizontal="center"/>
    </xf>
    <xf numFmtId="173" fontId="47" fillId="0" borderId="20" xfId="44" applyNumberFormat="1" applyFont="1" applyBorder="1" applyAlignment="1" applyProtection="1">
      <alignment horizontal="center"/>
    </xf>
    <xf numFmtId="0" fontId="36" fillId="0" borderId="34" xfId="0" applyFont="1" applyFill="1" applyBorder="1" applyAlignment="1" applyProtection="1">
      <alignment horizontal="center"/>
    </xf>
    <xf numFmtId="0" fontId="36" fillId="0" borderId="20" xfId="0" applyFont="1" applyFill="1" applyBorder="1" applyAlignment="1" applyProtection="1">
      <alignment horizontal="center"/>
    </xf>
    <xf numFmtId="0" fontId="36" fillId="0" borderId="19" xfId="0" applyFont="1" applyFill="1" applyBorder="1" applyAlignment="1" applyProtection="1">
      <alignment horizontal="center"/>
    </xf>
    <xf numFmtId="0" fontId="43" fillId="0" borderId="0" xfId="0" applyFont="1" applyAlignment="1" applyProtection="1">
      <alignment horizontal="center"/>
    </xf>
    <xf numFmtId="0" fontId="46" fillId="0" borderId="0" xfId="0" applyFont="1" applyAlignment="1" applyProtection="1">
      <alignment horizontal="center"/>
    </xf>
    <xf numFmtId="0" fontId="46" fillId="0" borderId="20" xfId="0" applyFont="1" applyBorder="1" applyAlignment="1" applyProtection="1">
      <alignment horizontal="center"/>
    </xf>
    <xf numFmtId="0" fontId="34" fillId="0" borderId="70" xfId="0" applyFont="1" applyFill="1" applyBorder="1" applyAlignment="1" applyProtection="1">
      <alignment horizontal="center"/>
    </xf>
    <xf numFmtId="0" fontId="34" fillId="0" borderId="58" xfId="0" applyFont="1" applyFill="1" applyBorder="1" applyAlignment="1" applyProtection="1">
      <alignment horizontal="center"/>
    </xf>
    <xf numFmtId="0" fontId="34" fillId="0" borderId="61" xfId="0" applyFont="1" applyFill="1" applyBorder="1" applyAlignment="1" applyProtection="1">
      <alignment horizontal="center"/>
    </xf>
    <xf numFmtId="0" fontId="45" fillId="0" borderId="0" xfId="0" applyFont="1" applyAlignment="1" applyProtection="1">
      <alignment horizontal="center"/>
    </xf>
    <xf numFmtId="0" fontId="46" fillId="0" borderId="28" xfId="0" applyFont="1" applyBorder="1" applyAlignment="1" applyProtection="1">
      <alignment horizontal="center"/>
    </xf>
    <xf numFmtId="0" fontId="34" fillId="0" borderId="57" xfId="0" applyFont="1" applyFill="1" applyBorder="1" applyAlignment="1" applyProtection="1">
      <alignment horizontal="center"/>
    </xf>
    <xf numFmtId="0" fontId="41" fillId="0" borderId="34" xfId="42" applyFont="1" applyFill="1" applyBorder="1" applyAlignment="1" applyProtection="1">
      <alignment horizontal="center"/>
    </xf>
    <xf numFmtId="0" fontId="41" fillId="0" borderId="20" xfId="42" applyFont="1" applyFill="1" applyBorder="1" applyAlignment="1" applyProtection="1">
      <alignment horizontal="center"/>
    </xf>
    <xf numFmtId="0" fontId="41" fillId="0" borderId="3" xfId="42" applyFont="1" applyFill="1" applyBorder="1" applyAlignment="1" applyProtection="1">
      <alignment horizontal="center"/>
    </xf>
    <xf numFmtId="0" fontId="43" fillId="0" borderId="0" xfId="42" applyFont="1" applyAlignment="1" applyProtection="1">
      <alignment horizontal="center"/>
    </xf>
    <xf numFmtId="0" fontId="44" fillId="0" borderId="0" xfId="42" applyFont="1" applyAlignment="1" applyProtection="1">
      <alignment horizontal="center"/>
    </xf>
    <xf numFmtId="0" fontId="45" fillId="0" borderId="20" xfId="42" applyFont="1" applyBorder="1" applyAlignment="1" applyProtection="1">
      <alignment horizontal="center"/>
    </xf>
    <xf numFmtId="0" fontId="34" fillId="0" borderId="67" xfId="0" applyFont="1" applyFill="1" applyBorder="1" applyAlignment="1" applyProtection="1">
      <alignment horizontal="center"/>
    </xf>
    <xf numFmtId="0" fontId="34" fillId="0" borderId="28" xfId="0" applyFont="1" applyFill="1" applyBorder="1" applyAlignment="1" applyProtection="1">
      <alignment horizontal="center"/>
    </xf>
    <xf numFmtId="0" fontId="34" fillId="0" borderId="29" xfId="0" applyFont="1" applyFill="1" applyBorder="1" applyAlignment="1" applyProtection="1">
      <alignment horizontal="center"/>
    </xf>
    <xf numFmtId="0" fontId="36" fillId="0" borderId="67" xfId="0" applyFont="1" applyFill="1" applyBorder="1" applyAlignment="1" applyProtection="1">
      <alignment horizontal="center"/>
    </xf>
    <xf numFmtId="0" fontId="36" fillId="0" borderId="28" xfId="0" applyFont="1" applyFill="1" applyBorder="1" applyAlignment="1" applyProtection="1">
      <alignment horizontal="center"/>
    </xf>
    <xf numFmtId="0" fontId="36" fillId="0" borderId="29" xfId="0" applyFont="1" applyFill="1" applyBorder="1" applyAlignment="1" applyProtection="1">
      <alignment horizontal="center"/>
    </xf>
    <xf numFmtId="0" fontId="36" fillId="0" borderId="53" xfId="0" applyFont="1" applyFill="1" applyBorder="1" applyAlignment="1" applyProtection="1">
      <alignment horizontal="center"/>
    </xf>
    <xf numFmtId="0" fontId="36" fillId="0" borderId="71" xfId="0" applyFont="1" applyBorder="1" applyAlignment="1">
      <alignment horizontal="center"/>
    </xf>
    <xf numFmtId="0" fontId="36" fillId="0" borderId="72" xfId="0" applyFont="1" applyBorder="1" applyAlignment="1">
      <alignment horizontal="center"/>
    </xf>
    <xf numFmtId="0" fontId="36" fillId="0" borderId="73" xfId="0" applyFont="1" applyBorder="1" applyAlignment="1">
      <alignment horizontal="center"/>
    </xf>
    <xf numFmtId="0" fontId="45" fillId="0" borderId="28" xfId="0" applyFont="1" applyBorder="1" applyAlignment="1" applyProtection="1">
      <alignment horizontal="center"/>
    </xf>
    <xf numFmtId="0" fontId="47" fillId="0" borderId="0" xfId="1" applyFont="1" applyAlignment="1" applyProtection="1">
      <alignment horizontal="center"/>
    </xf>
    <xf numFmtId="0" fontId="45" fillId="0" borderId="0" xfId="1" applyFont="1" applyAlignment="1" applyProtection="1">
      <alignment horizontal="center"/>
    </xf>
    <xf numFmtId="0" fontId="104" fillId="0" borderId="0" xfId="1" applyFont="1" applyAlignment="1" applyProtection="1">
      <alignment horizontal="center"/>
    </xf>
    <xf numFmtId="0" fontId="48" fillId="0" borderId="0" xfId="2" applyFont="1" applyAlignment="1" applyProtection="1">
      <alignment horizontal="center"/>
    </xf>
    <xf numFmtId="0" fontId="51" fillId="0" borderId="28" xfId="2" applyFont="1" applyBorder="1" applyAlignment="1" applyProtection="1">
      <alignment horizontal="center"/>
    </xf>
    <xf numFmtId="0" fontId="75" fillId="0" borderId="0" xfId="2" applyFont="1" applyAlignment="1" applyProtection="1">
      <alignment horizontal="center"/>
    </xf>
    <xf numFmtId="0" fontId="41" fillId="0" borderId="60" xfId="0" applyFont="1" applyBorder="1" applyAlignment="1">
      <alignment horizontal="center"/>
    </xf>
    <xf numFmtId="0" fontId="41" fillId="0" borderId="28" xfId="0" applyFont="1" applyBorder="1" applyAlignment="1">
      <alignment horizontal="center"/>
    </xf>
    <xf numFmtId="0" fontId="41" fillId="0" borderId="53" xfId="0" applyFont="1" applyBorder="1" applyAlignment="1">
      <alignment horizontal="center"/>
    </xf>
    <xf numFmtId="0" fontId="41" fillId="0" borderId="30" xfId="0" applyFont="1" applyBorder="1" applyAlignment="1">
      <alignment horizontal="center"/>
    </xf>
    <xf numFmtId="0" fontId="41" fillId="0" borderId="38" xfId="0" applyFont="1" applyBorder="1" applyAlignment="1">
      <alignment horizontal="center"/>
    </xf>
    <xf numFmtId="0" fontId="41" fillId="0" borderId="37" xfId="0" applyFont="1" applyBorder="1" applyAlignment="1">
      <alignment horizontal="center"/>
    </xf>
    <xf numFmtId="0" fontId="48" fillId="0" borderId="0" xfId="3" applyFont="1" applyAlignment="1" applyProtection="1">
      <alignment horizontal="center"/>
    </xf>
    <xf numFmtId="0" fontId="49" fillId="0" borderId="31" xfId="3" applyFont="1" applyFill="1" applyBorder="1" applyAlignment="1" applyProtection="1">
      <alignment horizontal="center"/>
    </xf>
    <xf numFmtId="0" fontId="49" fillId="0" borderId="30" xfId="3" applyFont="1" applyFill="1" applyBorder="1" applyAlignment="1" applyProtection="1">
      <alignment horizontal="center"/>
    </xf>
    <xf numFmtId="0" fontId="49" fillId="0" borderId="37" xfId="3" applyFont="1" applyFill="1" applyBorder="1" applyAlignment="1" applyProtection="1">
      <alignment horizontal="center"/>
    </xf>
    <xf numFmtId="0" fontId="49" fillId="0" borderId="28" xfId="3" applyFont="1" applyFill="1" applyBorder="1" applyAlignment="1" applyProtection="1">
      <alignment horizontal="center"/>
    </xf>
    <xf numFmtId="0" fontId="49" fillId="0" borderId="53" xfId="3" applyFont="1" applyFill="1" applyBorder="1" applyAlignment="1" applyProtection="1">
      <alignment horizontal="center"/>
    </xf>
    <xf numFmtId="0" fontId="58" fillId="0" borderId="0" xfId="3" applyFont="1" applyAlignment="1" applyProtection="1">
      <alignment horizontal="center"/>
    </xf>
    <xf numFmtId="0" fontId="58" fillId="0" borderId="28" xfId="3" applyFont="1" applyBorder="1" applyAlignment="1" applyProtection="1">
      <alignment horizontal="center"/>
    </xf>
    <xf numFmtId="0" fontId="49" fillId="0" borderId="67" xfId="3" applyFont="1" applyFill="1" applyBorder="1" applyAlignment="1" applyProtection="1">
      <alignment horizontal="center"/>
    </xf>
    <xf numFmtId="0" fontId="43" fillId="0" borderId="0" xfId="7" applyFont="1" applyAlignment="1">
      <alignment horizontal="center"/>
    </xf>
    <xf numFmtId="0" fontId="102" fillId="0" borderId="0" xfId="4" applyFont="1" applyAlignment="1">
      <alignment horizontal="center"/>
    </xf>
    <xf numFmtId="0" fontId="45" fillId="0" borderId="0" xfId="7" applyFont="1" applyAlignment="1">
      <alignment horizontal="center"/>
    </xf>
    <xf numFmtId="0" fontId="60" fillId="0" borderId="30" xfId="5" applyFont="1" applyFill="1" applyBorder="1" applyAlignment="1" applyProtection="1">
      <alignment horizontal="center"/>
    </xf>
    <xf numFmtId="0" fontId="60" fillId="0" borderId="38" xfId="5" applyFont="1" applyFill="1" applyBorder="1" applyAlignment="1" applyProtection="1">
      <alignment horizontal="center"/>
    </xf>
    <xf numFmtId="0" fontId="60" fillId="0" borderId="37" xfId="5" applyFont="1" applyFill="1" applyBorder="1" applyAlignment="1" applyProtection="1">
      <alignment horizontal="center"/>
    </xf>
    <xf numFmtId="0" fontId="66" fillId="0" borderId="0" xfId="5" applyFont="1" applyAlignment="1" applyProtection="1">
      <alignment horizontal="center"/>
    </xf>
    <xf numFmtId="0" fontId="68" fillId="0" borderId="0" xfId="5" applyFont="1" applyAlignment="1" applyProtection="1">
      <alignment horizontal="center"/>
    </xf>
    <xf numFmtId="0" fontId="56" fillId="0" borderId="28" xfId="5" applyFont="1" applyBorder="1" applyAlignment="1" applyProtection="1">
      <alignment horizontal="center"/>
    </xf>
    <xf numFmtId="0" fontId="67" fillId="0" borderId="67" xfId="6" applyFont="1" applyFill="1" applyBorder="1" applyAlignment="1" applyProtection="1">
      <alignment horizontal="center"/>
    </xf>
    <xf numFmtId="0" fontId="67" fillId="0" borderId="28" xfId="6" applyFont="1" applyFill="1" applyBorder="1" applyAlignment="1" applyProtection="1">
      <alignment horizontal="center"/>
    </xf>
    <xf numFmtId="0" fontId="67" fillId="0" borderId="53" xfId="6" applyFont="1" applyFill="1" applyBorder="1" applyAlignment="1" applyProtection="1">
      <alignment horizontal="center"/>
    </xf>
    <xf numFmtId="0" fontId="67" fillId="0" borderId="29" xfId="6" applyFont="1" applyFill="1" applyBorder="1" applyAlignment="1" applyProtection="1">
      <alignment horizontal="center"/>
    </xf>
    <xf numFmtId="0" fontId="66" fillId="0" borderId="0" xfId="6" applyFont="1" applyAlignment="1" applyProtection="1">
      <alignment horizontal="center"/>
    </xf>
    <xf numFmtId="0" fontId="57" fillId="0" borderId="0" xfId="6" applyFont="1" applyAlignment="1" applyProtection="1">
      <alignment horizontal="center"/>
    </xf>
    <xf numFmtId="0" fontId="56" fillId="0" borderId="28" xfId="6" applyFont="1" applyBorder="1" applyAlignment="1" applyProtection="1">
      <alignment horizontal="center"/>
    </xf>
    <xf numFmtId="0" fontId="104" fillId="0" borderId="0" xfId="7" applyFont="1" applyAlignment="1">
      <alignment horizontal="center"/>
    </xf>
    <xf numFmtId="0" fontId="67" fillId="0" borderId="20" xfId="8" applyFont="1" applyFill="1" applyBorder="1" applyAlignment="1" applyProtection="1">
      <alignment horizontal="center"/>
    </xf>
    <xf numFmtId="0" fontId="67" fillId="0" borderId="19" xfId="8" applyFont="1" applyFill="1" applyBorder="1" applyAlignment="1" applyProtection="1">
      <alignment horizontal="center"/>
    </xf>
    <xf numFmtId="0" fontId="67" fillId="0" borderId="30" xfId="8" applyFont="1" applyFill="1" applyBorder="1" applyAlignment="1" applyProtection="1">
      <alignment horizontal="center"/>
    </xf>
    <xf numFmtId="0" fontId="67" fillId="0" borderId="38" xfId="8" applyFont="1" applyFill="1" applyBorder="1" applyAlignment="1" applyProtection="1">
      <alignment horizontal="center"/>
    </xf>
    <xf numFmtId="0" fontId="67" fillId="0" borderId="37" xfId="8" applyFont="1" applyFill="1" applyBorder="1" applyAlignment="1" applyProtection="1">
      <alignment horizontal="center"/>
    </xf>
    <xf numFmtId="0" fontId="51" fillId="0" borderId="0" xfId="8" applyFont="1" applyAlignment="1" applyProtection="1">
      <alignment horizontal="center"/>
    </xf>
    <xf numFmtId="0" fontId="68" fillId="0" borderId="0" xfId="8" applyFont="1" applyAlignment="1" applyProtection="1">
      <alignment horizontal="center"/>
    </xf>
    <xf numFmtId="0" fontId="57" fillId="0" borderId="28" xfId="8" applyFont="1" applyBorder="1" applyAlignment="1" applyProtection="1">
      <alignment horizontal="center"/>
    </xf>
    <xf numFmtId="0" fontId="57" fillId="0" borderId="0" xfId="8" applyFont="1" applyBorder="1" applyAlignment="1" applyProtection="1">
      <alignment horizontal="center"/>
    </xf>
    <xf numFmtId="0" fontId="54" fillId="0" borderId="60" xfId="9" applyFont="1" applyFill="1" applyBorder="1" applyAlignment="1" applyProtection="1">
      <alignment horizontal="center"/>
    </xf>
    <xf numFmtId="0" fontId="54" fillId="0" borderId="28" xfId="9" applyFont="1" applyFill="1" applyBorder="1" applyAlignment="1" applyProtection="1">
      <alignment horizontal="center"/>
    </xf>
    <xf numFmtId="0" fontId="54" fillId="0" borderId="53" xfId="9" applyFont="1" applyFill="1" applyBorder="1" applyAlignment="1" applyProtection="1">
      <alignment horizontal="center"/>
    </xf>
    <xf numFmtId="0" fontId="54" fillId="0" borderId="30" xfId="9" applyFont="1" applyFill="1" applyBorder="1" applyAlignment="1" applyProtection="1">
      <alignment horizontal="center"/>
    </xf>
    <xf numFmtId="0" fontId="54" fillId="0" borderId="37" xfId="9" applyFont="1" applyFill="1" applyBorder="1" applyAlignment="1" applyProtection="1">
      <alignment horizontal="center"/>
    </xf>
    <xf numFmtId="0" fontId="48" fillId="0" borderId="0" xfId="9" applyFont="1" applyAlignment="1" applyProtection="1">
      <alignment horizontal="center"/>
    </xf>
    <xf numFmtId="0" fontId="76" fillId="0" borderId="0" xfId="9" applyFont="1" applyAlignment="1" applyProtection="1">
      <alignment horizontal="center"/>
    </xf>
    <xf numFmtId="0" fontId="51" fillId="0" borderId="28" xfId="9" applyFont="1" applyBorder="1" applyAlignment="1" applyProtection="1">
      <alignment horizontal="center"/>
    </xf>
    <xf numFmtId="0" fontId="65" fillId="0" borderId="0" xfId="10" applyFont="1" applyAlignment="1">
      <alignment horizontal="center"/>
    </xf>
    <xf numFmtId="0" fontId="102" fillId="0" borderId="0" xfId="10" applyFont="1" applyAlignment="1">
      <alignment horizontal="center"/>
    </xf>
    <xf numFmtId="0" fontId="45" fillId="0" borderId="28" xfId="10" applyFont="1" applyBorder="1" applyAlignment="1">
      <alignment horizontal="center"/>
    </xf>
    <xf numFmtId="0" fontId="60" fillId="0" borderId="30" xfId="11" applyFont="1" applyFill="1" applyBorder="1" applyAlignment="1">
      <alignment horizontal="center"/>
    </xf>
    <xf numFmtId="0" fontId="60" fillId="0" borderId="38" xfId="11" applyFont="1" applyFill="1" applyBorder="1" applyAlignment="1">
      <alignment horizontal="center"/>
    </xf>
    <xf numFmtId="0" fontId="60" fillId="0" borderId="37" xfId="11" applyFont="1" applyFill="1" applyBorder="1" applyAlignment="1">
      <alignment horizontal="center"/>
    </xf>
    <xf numFmtId="0" fontId="67" fillId="0" borderId="30" xfId="11" applyFont="1" applyFill="1" applyBorder="1" applyAlignment="1" applyProtection="1">
      <alignment horizontal="center"/>
    </xf>
    <xf numFmtId="0" fontId="67" fillId="0" borderId="38" xfId="11" applyFont="1" applyFill="1" applyBorder="1" applyAlignment="1" applyProtection="1">
      <alignment horizontal="center"/>
    </xf>
    <xf numFmtId="0" fontId="67" fillId="0" borderId="37" xfId="11" applyFont="1" applyFill="1" applyBorder="1" applyAlignment="1" applyProtection="1">
      <alignment horizontal="center"/>
    </xf>
    <xf numFmtId="0" fontId="74" fillId="0" borderId="0" xfId="11" applyFont="1" applyAlignment="1" applyProtection="1">
      <alignment horizontal="center"/>
    </xf>
    <xf numFmtId="0" fontId="67" fillId="0" borderId="0" xfId="11" applyFont="1" applyAlignment="1" applyProtection="1">
      <alignment horizontal="center"/>
    </xf>
    <xf numFmtId="0" fontId="51" fillId="0" borderId="28" xfId="11" applyFont="1" applyBorder="1" applyAlignment="1" applyProtection="1">
      <alignment horizontal="center"/>
    </xf>
    <xf numFmtId="0" fontId="60" fillId="0" borderId="59" xfId="12" applyFont="1" applyFill="1" applyBorder="1" applyAlignment="1" applyProtection="1">
      <alignment horizontal="center"/>
    </xf>
    <xf numFmtId="0" fontId="60" fillId="0" borderId="50" xfId="12" applyFont="1" applyFill="1" applyBorder="1" applyAlignment="1" applyProtection="1">
      <alignment horizontal="center"/>
    </xf>
    <xf numFmtId="0" fontId="60" fillId="0" borderId="45" xfId="12" applyFont="1" applyFill="1" applyBorder="1" applyAlignment="1" applyProtection="1">
      <alignment horizontal="center"/>
    </xf>
    <xf numFmtId="0" fontId="74" fillId="0" borderId="0" xfId="12" applyFont="1" applyAlignment="1" applyProtection="1">
      <alignment horizontal="center"/>
    </xf>
    <xf numFmtId="0" fontId="75" fillId="0" borderId="0" xfId="12" applyFont="1" applyAlignment="1" applyProtection="1">
      <alignment horizontal="center"/>
    </xf>
    <xf numFmtId="0" fontId="56" fillId="0" borderId="20" xfId="12" applyFont="1" applyBorder="1" applyAlignment="1" applyProtection="1">
      <alignment horizontal="center"/>
    </xf>
    <xf numFmtId="0" fontId="60" fillId="0" borderId="74" xfId="12" applyFont="1" applyFill="1" applyBorder="1" applyAlignment="1">
      <alignment horizontal="center"/>
    </xf>
    <xf numFmtId="0" fontId="60" fillId="0" borderId="45" xfId="12" applyFont="1" applyFill="1" applyBorder="1" applyAlignment="1">
      <alignment horizontal="center"/>
    </xf>
    <xf numFmtId="0" fontId="60" fillId="0" borderId="74" xfId="12" applyFont="1" applyFill="1" applyBorder="1" applyAlignment="1" applyProtection="1">
      <alignment horizontal="center"/>
    </xf>
    <xf numFmtId="0" fontId="60" fillId="0" borderId="44" xfId="12" applyFont="1" applyFill="1" applyBorder="1" applyAlignment="1" applyProtection="1">
      <alignment horizontal="center"/>
    </xf>
    <xf numFmtId="0" fontId="65" fillId="0" borderId="0" xfId="13" applyFont="1" applyAlignment="1">
      <alignment horizontal="center"/>
    </xf>
    <xf numFmtId="0" fontId="102" fillId="0" borderId="0" xfId="13" applyFont="1" applyAlignment="1">
      <alignment horizontal="center"/>
    </xf>
    <xf numFmtId="0" fontId="45" fillId="0" borderId="0" xfId="13" applyFont="1" applyAlignment="1">
      <alignment horizontal="center"/>
    </xf>
    <xf numFmtId="173" fontId="77" fillId="0" borderId="0" xfId="14" applyFont="1" applyAlignment="1" applyProtection="1">
      <alignment horizontal="center"/>
    </xf>
    <xf numFmtId="173" fontId="32" fillId="0" borderId="0" xfId="14" applyFont="1" applyAlignment="1" applyProtection="1">
      <alignment horizontal="center"/>
    </xf>
    <xf numFmtId="173" fontId="41" fillId="0" borderId="0" xfId="14" applyFont="1" applyAlignment="1" applyProtection="1">
      <alignment horizontal="center"/>
    </xf>
    <xf numFmtId="173" fontId="36" fillId="0" borderId="34" xfId="14" applyFont="1" applyFill="1" applyBorder="1" applyAlignment="1">
      <alignment horizontal="center"/>
    </xf>
    <xf numFmtId="173" fontId="36" fillId="0" borderId="3" xfId="14" applyFont="1" applyFill="1" applyBorder="1" applyAlignment="1">
      <alignment horizontal="center"/>
    </xf>
    <xf numFmtId="173" fontId="36" fillId="0" borderId="34" xfId="14" applyFont="1" applyFill="1" applyBorder="1" applyAlignment="1" applyProtection="1">
      <alignment horizontal="center"/>
    </xf>
    <xf numFmtId="173" fontId="36" fillId="0" borderId="3" xfId="14" applyFont="1" applyFill="1" applyBorder="1" applyAlignment="1" applyProtection="1">
      <alignment horizontal="center"/>
    </xf>
    <xf numFmtId="173" fontId="36" fillId="0" borderId="20" xfId="14" applyFont="1" applyFill="1" applyBorder="1" applyAlignment="1" applyProtection="1">
      <alignment horizontal="center"/>
    </xf>
    <xf numFmtId="173" fontId="43" fillId="0" borderId="0" xfId="15" applyFont="1" applyAlignment="1" applyProtection="1">
      <alignment horizontal="center"/>
    </xf>
    <xf numFmtId="173" fontId="32" fillId="0" borderId="0" xfId="15" applyFont="1" applyAlignment="1" applyProtection="1">
      <alignment horizontal="center"/>
    </xf>
    <xf numFmtId="173" fontId="46" fillId="0" borderId="0" xfId="15" applyFont="1" applyAlignment="1" applyProtection="1">
      <alignment horizontal="center"/>
    </xf>
    <xf numFmtId="173" fontId="34" fillId="0" borderId="60" xfId="15" applyFont="1" applyFill="1" applyBorder="1" applyAlignment="1" applyProtection="1">
      <alignment horizontal="center"/>
    </xf>
    <xf numFmtId="173" fontId="34" fillId="0" borderId="53" xfId="15" applyFont="1" applyFill="1" applyBorder="1" applyAlignment="1" applyProtection="1">
      <alignment horizontal="center"/>
    </xf>
    <xf numFmtId="173" fontId="34" fillId="0" borderId="47" xfId="15" applyFont="1" applyFill="1" applyBorder="1" applyAlignment="1" applyProtection="1">
      <alignment horizontal="center"/>
    </xf>
    <xf numFmtId="173" fontId="34" fillId="0" borderId="3" xfId="15" applyFont="1" applyFill="1" applyBorder="1" applyAlignment="1" applyProtection="1">
      <alignment horizontal="center"/>
    </xf>
    <xf numFmtId="173" fontId="34" fillId="0" borderId="34" xfId="15" applyFont="1" applyFill="1" applyBorder="1" applyAlignment="1" applyProtection="1">
      <alignment horizontal="center"/>
    </xf>
    <xf numFmtId="173" fontId="34" fillId="0" borderId="19" xfId="15" applyFont="1" applyFill="1" applyBorder="1" applyAlignment="1" applyProtection="1">
      <alignment horizontal="center"/>
    </xf>
    <xf numFmtId="173" fontId="9" fillId="0" borderId="30" xfId="44" applyFont="1" applyBorder="1" applyAlignment="1">
      <alignment horizontal="center"/>
    </xf>
    <xf numFmtId="173" fontId="9" fillId="0" borderId="37" xfId="44" applyFont="1" applyBorder="1" applyAlignment="1">
      <alignment horizontal="center"/>
    </xf>
    <xf numFmtId="173" fontId="41" fillId="0" borderId="30" xfId="44" applyFont="1" applyFill="1" applyBorder="1" applyAlignment="1"/>
    <xf numFmtId="173" fontId="41" fillId="0" borderId="38" xfId="44" applyFont="1" applyFill="1" applyBorder="1" applyAlignment="1"/>
    <xf numFmtId="173" fontId="41" fillId="0" borderId="37" xfId="44" applyFont="1" applyFill="1" applyBorder="1" applyAlignment="1"/>
    <xf numFmtId="173" fontId="65" fillId="0" borderId="0" xfId="44" applyFont="1" applyAlignment="1" applyProtection="1">
      <alignment horizontal="center"/>
    </xf>
    <xf numFmtId="173" fontId="102" fillId="0" borderId="0" xfId="44" applyFont="1" applyAlignment="1" applyProtection="1">
      <alignment horizontal="center"/>
    </xf>
    <xf numFmtId="173" fontId="45" fillId="0" borderId="28" xfId="44" applyFont="1" applyBorder="1" applyAlignment="1" applyProtection="1">
      <alignment horizontal="center"/>
    </xf>
    <xf numFmtId="173" fontId="33" fillId="0" borderId="34" xfId="43" applyFont="1" applyFill="1" applyBorder="1" applyAlignment="1" applyProtection="1">
      <alignment horizontal="center"/>
    </xf>
    <xf numFmtId="173" fontId="33" fillId="0" borderId="20" xfId="43" applyFont="1" applyFill="1" applyBorder="1" applyAlignment="1" applyProtection="1">
      <alignment horizontal="center"/>
    </xf>
    <xf numFmtId="173" fontId="33" fillId="0" borderId="3" xfId="43" applyFont="1" applyFill="1" applyBorder="1" applyAlignment="1" applyProtection="1">
      <alignment horizontal="center"/>
    </xf>
    <xf numFmtId="173" fontId="33" fillId="0" borderId="19" xfId="43" applyFont="1" applyFill="1" applyBorder="1" applyAlignment="1" applyProtection="1">
      <alignment horizontal="center"/>
    </xf>
    <xf numFmtId="173" fontId="43" fillId="0" borderId="0" xfId="43" applyFont="1" applyAlignment="1" applyProtection="1">
      <alignment horizontal="center"/>
    </xf>
    <xf numFmtId="173" fontId="33" fillId="0" borderId="0" xfId="43" applyFont="1" applyAlignment="1" applyProtection="1">
      <alignment horizontal="center"/>
    </xf>
    <xf numFmtId="173" fontId="45" fillId="0" borderId="20" xfId="43" applyFont="1" applyBorder="1" applyAlignment="1" applyProtection="1">
      <alignment horizontal="center"/>
    </xf>
    <xf numFmtId="173" fontId="32" fillId="0" borderId="35" xfId="43" applyFont="1" applyFill="1" applyBorder="1" applyAlignment="1" applyProtection="1">
      <alignment horizontal="center"/>
    </xf>
    <xf numFmtId="173" fontId="32" fillId="0" borderId="25" xfId="43" applyFont="1" applyFill="1" applyBorder="1" applyAlignment="1" applyProtection="1">
      <alignment horizontal="center"/>
    </xf>
    <xf numFmtId="173" fontId="32" fillId="0" borderId="36" xfId="43" applyFont="1" applyFill="1" applyBorder="1" applyAlignment="1" applyProtection="1">
      <alignment horizontal="center"/>
    </xf>
    <xf numFmtId="173" fontId="65" fillId="0" borderId="0" xfId="43" applyFont="1" applyAlignment="1" applyProtection="1">
      <alignment horizontal="center"/>
    </xf>
    <xf numFmtId="0" fontId="43" fillId="0" borderId="0" xfId="16" applyFont="1" applyAlignment="1" applyProtection="1">
      <alignment horizontal="center"/>
    </xf>
    <xf numFmtId="0" fontId="32" fillId="0" borderId="0" xfId="16" applyFont="1" applyAlignment="1" applyProtection="1">
      <alignment horizontal="center"/>
    </xf>
    <xf numFmtId="0" fontId="41" fillId="0" borderId="0" xfId="16" applyFont="1" applyAlignment="1" applyProtection="1">
      <alignment horizontal="center"/>
    </xf>
    <xf numFmtId="0" fontId="106" fillId="0" borderId="60" xfId="17" applyFont="1" applyFill="1" applyBorder="1" applyAlignment="1">
      <alignment horizontal="center"/>
    </xf>
    <xf numFmtId="0" fontId="106" fillId="0" borderId="53" xfId="17" applyFont="1" applyFill="1" applyBorder="1" applyAlignment="1">
      <alignment horizontal="center"/>
    </xf>
    <xf numFmtId="0" fontId="41" fillId="0" borderId="60" xfId="17" applyFont="1" applyFill="1" applyBorder="1" applyAlignment="1">
      <alignment horizontal="center"/>
    </xf>
    <xf numFmtId="0" fontId="41" fillId="0" borderId="53" xfId="17" applyFont="1" applyFill="1" applyBorder="1" applyAlignment="1">
      <alignment horizontal="center"/>
    </xf>
    <xf numFmtId="0" fontId="41" fillId="0" borderId="28" xfId="17" applyFont="1" applyFill="1" applyBorder="1" applyAlignment="1">
      <alignment horizontal="center"/>
    </xf>
    <xf numFmtId="0" fontId="106" fillId="0" borderId="62" xfId="17" applyFont="1" applyFill="1" applyBorder="1" applyAlignment="1">
      <alignment horizontal="center"/>
    </xf>
    <xf numFmtId="0" fontId="106" fillId="0" borderId="61" xfId="17" applyFont="1" applyFill="1" applyBorder="1" applyAlignment="1">
      <alignment horizontal="center"/>
    </xf>
    <xf numFmtId="0" fontId="65" fillId="0" borderId="0" xfId="17" applyFont="1" applyAlignment="1" applyProtection="1">
      <alignment horizontal="center"/>
    </xf>
    <xf numFmtId="0" fontId="102" fillId="0" borderId="0" xfId="17" applyFont="1" applyAlignment="1" applyProtection="1">
      <alignment horizontal="center"/>
    </xf>
    <xf numFmtId="0" fontId="45" fillId="0" borderId="28" xfId="17" applyFont="1" applyBorder="1" applyAlignment="1" applyProtection="1">
      <alignment horizontal="center"/>
    </xf>
    <xf numFmtId="0" fontId="45" fillId="0" borderId="28" xfId="18" applyFont="1" applyBorder="1" applyAlignment="1" applyProtection="1">
      <alignment horizontal="center"/>
    </xf>
    <xf numFmtId="0" fontId="43" fillId="0" borderId="0" xfId="18" applyFont="1" applyAlignment="1" applyProtection="1">
      <alignment horizontal="center"/>
    </xf>
    <xf numFmtId="0" fontId="33" fillId="0" borderId="0" xfId="18" applyFont="1" applyAlignment="1" applyProtection="1">
      <alignment horizontal="center"/>
    </xf>
    <xf numFmtId="0" fontId="104" fillId="0" borderId="0" xfId="21" applyFont="1" applyAlignment="1" applyProtection="1">
      <alignment horizontal="center"/>
    </xf>
    <xf numFmtId="0" fontId="47" fillId="0" borderId="60" xfId="21" applyFont="1" applyFill="1" applyBorder="1" applyAlignment="1">
      <alignment horizontal="center"/>
    </xf>
    <xf numFmtId="0" fontId="47" fillId="0" borderId="28" xfId="21" applyFont="1" applyFill="1" applyBorder="1" applyAlignment="1">
      <alignment horizontal="center"/>
    </xf>
    <xf numFmtId="0" fontId="47" fillId="0" borderId="53" xfId="21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47" fillId="0" borderId="60" xfId="0" applyFont="1" applyBorder="1" applyAlignment="1">
      <alignment horizontal="center"/>
    </xf>
    <xf numFmtId="0" fontId="47" fillId="0" borderId="28" xfId="0" applyFont="1" applyBorder="1" applyAlignment="1">
      <alignment horizontal="center"/>
    </xf>
    <xf numFmtId="0" fontId="47" fillId="0" borderId="53" xfId="0" applyFont="1" applyBorder="1" applyAlignment="1">
      <alignment horizontal="center"/>
    </xf>
    <xf numFmtId="0" fontId="47" fillId="0" borderId="60" xfId="21" applyFont="1" applyBorder="1" applyAlignment="1">
      <alignment horizontal="center"/>
    </xf>
    <xf numFmtId="0" fontId="47" fillId="0" borderId="28" xfId="21" applyFont="1" applyBorder="1" applyAlignment="1">
      <alignment horizontal="center"/>
    </xf>
    <xf numFmtId="0" fontId="47" fillId="0" borderId="53" xfId="21" applyFont="1" applyBorder="1" applyAlignment="1">
      <alignment horizontal="center"/>
    </xf>
    <xf numFmtId="0" fontId="45" fillId="0" borderId="0" xfId="21" applyFont="1" applyAlignment="1" applyProtection="1">
      <alignment horizontal="center"/>
    </xf>
    <xf numFmtId="0" fontId="112" fillId="3" borderId="28" xfId="21" applyFont="1" applyFill="1" applyBorder="1" applyAlignment="1" applyProtection="1">
      <alignment horizontal="center"/>
    </xf>
    <xf numFmtId="0" fontId="43" fillId="0" borderId="0" xfId="22" applyFont="1" applyAlignment="1" applyProtection="1">
      <alignment horizontal="center"/>
    </xf>
    <xf numFmtId="0" fontId="32" fillId="0" borderId="0" xfId="22" applyFont="1" applyAlignment="1" applyProtection="1">
      <alignment horizontal="center"/>
    </xf>
    <xf numFmtId="0" fontId="45" fillId="0" borderId="28" xfId="22" applyFont="1" applyBorder="1" applyAlignment="1" applyProtection="1">
      <alignment horizontal="center"/>
    </xf>
    <xf numFmtId="0" fontId="34" fillId="0" borderId="60" xfId="23" applyFont="1" applyFill="1" applyBorder="1" applyAlignment="1" applyProtection="1">
      <alignment horizontal="center"/>
    </xf>
    <xf numFmtId="0" fontId="34" fillId="0" borderId="53" xfId="23" applyFont="1" applyFill="1" applyBorder="1" applyAlignment="1" applyProtection="1">
      <alignment horizontal="center"/>
    </xf>
    <xf numFmtId="0" fontId="34" fillId="0" borderId="28" xfId="23" applyFont="1" applyFill="1" applyBorder="1" applyAlignment="1" applyProtection="1">
      <alignment horizontal="center"/>
    </xf>
    <xf numFmtId="0" fontId="34" fillId="0" borderId="29" xfId="23" applyFont="1" applyFill="1" applyBorder="1" applyAlignment="1" applyProtection="1">
      <alignment horizontal="center"/>
    </xf>
    <xf numFmtId="0" fontId="34" fillId="0" borderId="67" xfId="23" applyFont="1" applyFill="1" applyBorder="1" applyAlignment="1" applyProtection="1">
      <alignment horizontal="center"/>
    </xf>
    <xf numFmtId="0" fontId="43" fillId="0" borderId="0" xfId="23" applyFont="1" applyAlignment="1" applyProtection="1">
      <alignment horizontal="center"/>
    </xf>
    <xf numFmtId="0" fontId="32" fillId="0" borderId="0" xfId="23" applyFont="1" applyAlignment="1" applyProtection="1">
      <alignment horizontal="center"/>
    </xf>
    <xf numFmtId="0" fontId="46" fillId="0" borderId="28" xfId="23" applyFont="1" applyBorder="1" applyAlignment="1" applyProtection="1">
      <alignment horizontal="center"/>
    </xf>
    <xf numFmtId="0" fontId="34" fillId="0" borderId="35" xfId="24" applyFont="1" applyFill="1" applyBorder="1" applyAlignment="1" applyProtection="1">
      <alignment horizontal="center"/>
    </xf>
    <xf numFmtId="0" fontId="34" fillId="0" borderId="25" xfId="24" applyFont="1" applyFill="1" applyBorder="1" applyAlignment="1" applyProtection="1">
      <alignment horizontal="center"/>
    </xf>
    <xf numFmtId="0" fontId="34" fillId="0" borderId="8" xfId="24" applyFont="1" applyFill="1" applyBorder="1" applyAlignment="1" applyProtection="1">
      <alignment horizontal="center"/>
    </xf>
    <xf numFmtId="0" fontId="67" fillId="0" borderId="35" xfId="24" applyFont="1" applyFill="1" applyBorder="1" applyAlignment="1" applyProtection="1">
      <alignment horizontal="center"/>
    </xf>
    <xf numFmtId="0" fontId="67" fillId="0" borderId="25" xfId="24" applyFont="1" applyFill="1" applyBorder="1" applyAlignment="1" applyProtection="1">
      <alignment horizontal="center"/>
    </xf>
    <xf numFmtId="0" fontId="67" fillId="0" borderId="8" xfId="24" applyFont="1" applyFill="1" applyBorder="1" applyAlignment="1" applyProtection="1">
      <alignment horizontal="center"/>
    </xf>
    <xf numFmtId="0" fontId="46" fillId="0" borderId="0" xfId="24" applyFont="1" applyAlignment="1" applyProtection="1">
      <alignment horizontal="center"/>
    </xf>
    <xf numFmtId="0" fontId="43" fillId="0" borderId="0" xfId="24" applyFont="1" applyAlignment="1" applyProtection="1">
      <alignment horizontal="center"/>
    </xf>
    <xf numFmtId="0" fontId="32" fillId="0" borderId="0" xfId="24" applyFont="1" applyAlignment="1" applyProtection="1">
      <alignment horizontal="center"/>
    </xf>
    <xf numFmtId="0" fontId="77" fillId="3" borderId="0" xfId="25" applyFont="1" applyFill="1" applyAlignment="1" applyProtection="1">
      <alignment horizontal="center"/>
    </xf>
    <xf numFmtId="0" fontId="33" fillId="0" borderId="0" xfId="25" applyFont="1" applyAlignment="1" applyProtection="1">
      <alignment horizontal="center"/>
    </xf>
    <xf numFmtId="0" fontId="45" fillId="3" borderId="28" xfId="25" applyFont="1" applyFill="1" applyBorder="1" applyAlignment="1" applyProtection="1">
      <alignment horizontal="center"/>
    </xf>
    <xf numFmtId="173" fontId="34" fillId="0" borderId="64" xfId="26" applyFont="1" applyFill="1" applyBorder="1" applyAlignment="1" applyProtection="1">
      <alignment horizontal="center"/>
    </xf>
    <xf numFmtId="173" fontId="34" fillId="0" borderId="38" xfId="26" applyFont="1" applyFill="1" applyBorder="1" applyAlignment="1" applyProtection="1">
      <alignment horizontal="center"/>
    </xf>
    <xf numFmtId="173" fontId="34" fillId="0" borderId="37" xfId="26" applyFont="1" applyFill="1" applyBorder="1" applyAlignment="1" applyProtection="1">
      <alignment horizontal="center"/>
    </xf>
    <xf numFmtId="173" fontId="43" fillId="0" borderId="0" xfId="26" applyFont="1" applyAlignment="1" applyProtection="1">
      <alignment horizontal="center"/>
    </xf>
    <xf numFmtId="173" fontId="32" fillId="0" borderId="0" xfId="26" applyFont="1" applyAlignment="1" applyProtection="1">
      <alignment horizontal="center"/>
    </xf>
    <xf numFmtId="173" fontId="46" fillId="0" borderId="28" xfId="26" applyFont="1" applyBorder="1" applyAlignment="1" applyProtection="1">
      <alignment horizontal="center"/>
    </xf>
    <xf numFmtId="174" fontId="41" fillId="0" borderId="34" xfId="27" applyFont="1" applyFill="1" applyBorder="1" applyAlignment="1" applyProtection="1">
      <alignment horizontal="center"/>
    </xf>
    <xf numFmtId="174" fontId="41" fillId="0" borderId="20" xfId="27" applyFont="1" applyFill="1" applyBorder="1" applyAlignment="1" applyProtection="1">
      <alignment horizontal="center"/>
    </xf>
    <xf numFmtId="174" fontId="41" fillId="0" borderId="19" xfId="27" applyFont="1" applyFill="1" applyBorder="1" applyAlignment="1" applyProtection="1">
      <alignment horizontal="center"/>
    </xf>
    <xf numFmtId="174" fontId="45" fillId="0" borderId="0" xfId="27" applyFont="1" applyAlignment="1" applyProtection="1">
      <alignment horizontal="center"/>
    </xf>
    <xf numFmtId="174" fontId="104" fillId="0" borderId="0" xfId="27" applyFont="1" applyAlignment="1" applyProtection="1">
      <alignment horizontal="center"/>
    </xf>
    <xf numFmtId="174" fontId="47" fillId="0" borderId="28" xfId="27" applyFont="1" applyBorder="1" applyAlignment="1" applyProtection="1">
      <alignment horizontal="center"/>
    </xf>
    <xf numFmtId="173" fontId="43" fillId="0" borderId="0" xfId="28" applyFont="1" applyAlignment="1" applyProtection="1">
      <alignment horizontal="center"/>
    </xf>
    <xf numFmtId="173" fontId="33" fillId="0" borderId="0" xfId="28" applyFont="1" applyAlignment="1" applyProtection="1">
      <alignment horizontal="center"/>
    </xf>
    <xf numFmtId="173" fontId="45" fillId="0" borderId="20" xfId="28" applyFont="1" applyBorder="1" applyAlignment="1" applyProtection="1">
      <alignment horizontal="center"/>
    </xf>
    <xf numFmtId="173" fontId="41" fillId="0" borderId="34" xfId="44" applyFont="1" applyFill="1" applyBorder="1" applyAlignment="1" applyProtection="1">
      <alignment horizontal="center"/>
    </xf>
    <xf numFmtId="173" fontId="41" fillId="0" borderId="3" xfId="44" applyFont="1" applyFill="1" applyBorder="1" applyAlignment="1" applyProtection="1">
      <alignment horizontal="center"/>
    </xf>
    <xf numFmtId="173" fontId="41" fillId="0" borderId="20" xfId="44" applyFont="1" applyFill="1" applyBorder="1" applyAlignment="1" applyProtection="1">
      <alignment horizontal="center"/>
    </xf>
    <xf numFmtId="173" fontId="45" fillId="0" borderId="0" xfId="44" applyFont="1" applyAlignment="1" applyProtection="1">
      <alignment horizontal="center"/>
    </xf>
    <xf numFmtId="173" fontId="104" fillId="0" borderId="0" xfId="44" applyFont="1" applyAlignment="1" applyProtection="1">
      <alignment horizontal="center"/>
    </xf>
    <xf numFmtId="173" fontId="41" fillId="0" borderId="0" xfId="44" applyFont="1" applyAlignment="1" applyProtection="1">
      <alignment horizontal="center"/>
    </xf>
    <xf numFmtId="173" fontId="77" fillId="0" borderId="0" xfId="29" applyFont="1" applyAlignment="1" applyProtection="1">
      <alignment horizontal="center"/>
    </xf>
    <xf numFmtId="173" fontId="33" fillId="0" borderId="0" xfId="29" applyFont="1" applyAlignment="1" applyProtection="1">
      <alignment horizontal="center"/>
    </xf>
    <xf numFmtId="173" fontId="45" fillId="0" borderId="28" xfId="29" applyFont="1" applyBorder="1" applyAlignment="1" applyProtection="1">
      <alignment horizontal="center"/>
    </xf>
    <xf numFmtId="173" fontId="47" fillId="0" borderId="0" xfId="44" applyFont="1" applyAlignment="1" applyProtection="1">
      <alignment horizontal="center"/>
    </xf>
    <xf numFmtId="173" fontId="77" fillId="0" borderId="0" xfId="30" applyFont="1" applyAlignment="1" applyProtection="1">
      <alignment horizontal="center"/>
    </xf>
    <xf numFmtId="173" fontId="33" fillId="0" borderId="0" xfId="30" applyFont="1" applyAlignment="1" applyProtection="1">
      <alignment horizontal="center"/>
    </xf>
    <xf numFmtId="173" fontId="33" fillId="0" borderId="28" xfId="30" applyFont="1" applyBorder="1" applyAlignment="1" applyProtection="1">
      <alignment horizontal="center"/>
    </xf>
    <xf numFmtId="173" fontId="43" fillId="0" borderId="71" xfId="44" applyFont="1" applyFill="1" applyBorder="1" applyAlignment="1">
      <alignment horizontal="center"/>
    </xf>
    <xf numFmtId="173" fontId="43" fillId="0" borderId="72" xfId="44" applyFont="1" applyFill="1" applyBorder="1" applyAlignment="1">
      <alignment horizontal="center"/>
    </xf>
    <xf numFmtId="173" fontId="43" fillId="0" borderId="73" xfId="44" applyFont="1" applyFill="1" applyBorder="1" applyAlignment="1">
      <alignment horizontal="center"/>
    </xf>
    <xf numFmtId="173" fontId="113" fillId="0" borderId="0" xfId="44" applyFont="1" applyAlignment="1" applyProtection="1">
      <alignment horizontal="center"/>
    </xf>
    <xf numFmtId="0" fontId="9" fillId="0" borderId="30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33" fillId="0" borderId="30" xfId="31" applyFont="1" applyFill="1" applyBorder="1" applyAlignment="1" applyProtection="1">
      <alignment horizontal="center"/>
    </xf>
    <xf numFmtId="0" fontId="33" fillId="0" borderId="38" xfId="31" applyFont="1" applyFill="1" applyBorder="1" applyAlignment="1" applyProtection="1">
      <alignment horizontal="center"/>
    </xf>
    <xf numFmtId="0" fontId="33" fillId="0" borderId="37" xfId="31" applyFont="1" applyFill="1" applyBorder="1" applyAlignment="1" applyProtection="1">
      <alignment horizontal="center"/>
    </xf>
    <xf numFmtId="0" fontId="77" fillId="0" borderId="0" xfId="31" applyFont="1" applyAlignment="1" applyProtection="1">
      <alignment horizontal="center"/>
    </xf>
    <xf numFmtId="0" fontId="33" fillId="0" borderId="0" xfId="31" applyFont="1" applyAlignment="1" applyProtection="1">
      <alignment horizontal="center"/>
    </xf>
    <xf numFmtId="0" fontId="45" fillId="0" borderId="28" xfId="31" applyFont="1" applyBorder="1" applyAlignment="1" applyProtection="1">
      <alignment horizontal="center"/>
    </xf>
    <xf numFmtId="173" fontId="32" fillId="0" borderId="4" xfId="32" applyFont="1" applyFill="1" applyBorder="1" applyAlignment="1" applyProtection="1">
      <alignment horizontal="center"/>
    </xf>
    <xf numFmtId="173" fontId="32" fillId="0" borderId="7" xfId="32" applyFont="1" applyFill="1" applyBorder="1" applyAlignment="1" applyProtection="1">
      <alignment horizontal="center"/>
    </xf>
    <xf numFmtId="173" fontId="32" fillId="0" borderId="47" xfId="32" applyFont="1" applyFill="1" applyBorder="1" applyAlignment="1" applyProtection="1">
      <alignment horizontal="center"/>
    </xf>
    <xf numFmtId="173" fontId="32" fillId="0" borderId="19" xfId="32" applyFont="1" applyFill="1" applyBorder="1" applyAlignment="1" applyProtection="1">
      <alignment horizontal="center"/>
    </xf>
    <xf numFmtId="173" fontId="45" fillId="0" borderId="20" xfId="32" applyFont="1" applyBorder="1" applyAlignment="1" applyProtection="1">
      <alignment horizontal="center"/>
    </xf>
    <xf numFmtId="173" fontId="43" fillId="0" borderId="0" xfId="32" applyFont="1" applyAlignment="1" applyProtection="1">
      <alignment horizontal="center"/>
    </xf>
    <xf numFmtId="173" fontId="33" fillId="0" borderId="0" xfId="32" applyFont="1" applyAlignment="1" applyProtection="1">
      <alignment horizontal="center"/>
    </xf>
    <xf numFmtId="173" fontId="5" fillId="0" borderId="60" xfId="33" applyFont="1" applyFill="1" applyBorder="1" applyAlignment="1" applyProtection="1">
      <alignment horizontal="center"/>
    </xf>
    <xf numFmtId="173" fontId="5" fillId="0" borderId="53" xfId="33" applyFont="1" applyFill="1" applyBorder="1" applyAlignment="1" applyProtection="1">
      <alignment horizontal="center"/>
    </xf>
    <xf numFmtId="173" fontId="5" fillId="0" borderId="29" xfId="33" applyFont="1" applyFill="1" applyBorder="1" applyAlignment="1" applyProtection="1">
      <alignment horizontal="center"/>
    </xf>
    <xf numFmtId="173" fontId="5" fillId="0" borderId="67" xfId="33" applyFont="1" applyFill="1" applyBorder="1" applyAlignment="1" applyProtection="1">
      <alignment horizontal="center"/>
    </xf>
    <xf numFmtId="173" fontId="5" fillId="0" borderId="28" xfId="33" applyFont="1" applyFill="1" applyBorder="1" applyAlignment="1" applyProtection="1">
      <alignment horizontal="center"/>
    </xf>
    <xf numFmtId="173" fontId="7" fillId="0" borderId="0" xfId="33" applyFont="1" applyAlignment="1" applyProtection="1">
      <alignment horizontal="center"/>
    </xf>
    <xf numFmtId="173" fontId="93" fillId="0" borderId="0" xfId="33" applyFont="1" applyAlignment="1" applyProtection="1">
      <alignment horizontal="center"/>
    </xf>
    <xf numFmtId="173" fontId="32" fillId="0" borderId="60" xfId="33" applyFont="1" applyFill="1" applyBorder="1" applyAlignment="1" applyProtection="1">
      <alignment horizontal="center"/>
    </xf>
    <xf numFmtId="173" fontId="32" fillId="0" borderId="28" xfId="33" applyFont="1" applyFill="1" applyBorder="1" applyAlignment="1" applyProtection="1">
      <alignment horizontal="center"/>
    </xf>
    <xf numFmtId="173" fontId="32" fillId="0" borderId="53" xfId="33" applyFont="1" applyFill="1" applyBorder="1" applyAlignment="1" applyProtection="1">
      <alignment horizontal="center"/>
    </xf>
    <xf numFmtId="173" fontId="43" fillId="0" borderId="0" xfId="33" applyFont="1" applyAlignment="1" applyProtection="1">
      <alignment horizontal="center"/>
    </xf>
    <xf numFmtId="173" fontId="33" fillId="0" borderId="0" xfId="33" applyFont="1" applyAlignment="1" applyProtection="1">
      <alignment horizontal="center"/>
    </xf>
    <xf numFmtId="173" fontId="45" fillId="0" borderId="0" xfId="33" applyFont="1" applyAlignment="1" applyProtection="1">
      <alignment horizontal="center"/>
    </xf>
    <xf numFmtId="173" fontId="32" fillId="0" borderId="29" xfId="33" applyFont="1" applyFill="1" applyBorder="1" applyAlignment="1" applyProtection="1">
      <alignment horizontal="center"/>
    </xf>
    <xf numFmtId="173" fontId="32" fillId="0" borderId="67" xfId="33" applyFont="1" applyFill="1" applyBorder="1" applyAlignment="1" applyProtection="1">
      <alignment horizontal="center"/>
    </xf>
    <xf numFmtId="173" fontId="46" fillId="0" borderId="0" xfId="44" applyFont="1" applyAlignment="1" applyProtection="1">
      <alignment horizontal="center"/>
    </xf>
    <xf numFmtId="173" fontId="46" fillId="0" borderId="70" xfId="44" applyFont="1" applyFill="1" applyBorder="1" applyAlignment="1" applyProtection="1">
      <alignment horizontal="center"/>
    </xf>
    <xf numFmtId="173" fontId="104" fillId="0" borderId="58" xfId="44" applyFont="1" applyFill="1" applyBorder="1"/>
    <xf numFmtId="173" fontId="104" fillId="0" borderId="57" xfId="44" applyFont="1" applyFill="1" applyBorder="1"/>
    <xf numFmtId="173" fontId="46" fillId="0" borderId="58" xfId="44" applyFont="1" applyFill="1" applyBorder="1" applyAlignment="1" applyProtection="1">
      <alignment horizontal="center"/>
    </xf>
    <xf numFmtId="173" fontId="46" fillId="0" borderId="57" xfId="44" applyFont="1" applyFill="1" applyBorder="1" applyAlignment="1" applyProtection="1">
      <alignment horizontal="center"/>
    </xf>
    <xf numFmtId="173" fontId="46" fillId="0" borderId="61" xfId="44" applyFont="1" applyFill="1" applyBorder="1" applyAlignment="1" applyProtection="1">
      <alignment horizontal="center"/>
    </xf>
    <xf numFmtId="173" fontId="46" fillId="0" borderId="62" xfId="44" applyFont="1" applyFill="1" applyBorder="1" applyAlignment="1" applyProtection="1">
      <alignment horizontal="center"/>
    </xf>
    <xf numFmtId="173" fontId="104" fillId="0" borderId="0" xfId="44" applyFont="1" applyAlignment="1">
      <alignment horizontal="center"/>
    </xf>
    <xf numFmtId="0" fontId="91" fillId="0" borderId="0" xfId="34" applyFont="1" applyAlignment="1" applyProtection="1">
      <alignment horizontal="center"/>
    </xf>
    <xf numFmtId="0" fontId="92" fillId="0" borderId="0" xfId="34" applyFont="1" applyAlignment="1" applyProtection="1">
      <alignment horizontal="center"/>
    </xf>
    <xf numFmtId="0" fontId="7" fillId="0" borderId="20" xfId="34" applyFont="1" applyBorder="1" applyAlignment="1" applyProtection="1">
      <alignment horizontal="center"/>
    </xf>
    <xf numFmtId="0" fontId="2" fillId="0" borderId="75" xfId="34" applyFont="1" applyFill="1" applyBorder="1" applyAlignment="1" applyProtection="1">
      <alignment horizontal="center"/>
    </xf>
    <xf numFmtId="0" fontId="2" fillId="0" borderId="8" xfId="34" applyFont="1" applyFill="1" applyBorder="1" applyAlignment="1" applyProtection="1">
      <alignment horizontal="center"/>
    </xf>
    <xf numFmtId="0" fontId="67" fillId="0" borderId="35" xfId="34" applyFont="1" applyFill="1" applyBorder="1" applyAlignment="1" applyProtection="1">
      <alignment horizontal="center"/>
    </xf>
    <xf numFmtId="0" fontId="67" fillId="0" borderId="25" xfId="34" applyFont="1" applyFill="1" applyBorder="1" applyAlignment="1" applyProtection="1">
      <alignment horizontal="center"/>
    </xf>
    <xf numFmtId="0" fontId="67" fillId="0" borderId="36" xfId="34" applyFont="1" applyFill="1" applyBorder="1" applyAlignment="1" applyProtection="1">
      <alignment horizontal="center"/>
    </xf>
    <xf numFmtId="0" fontId="43" fillId="0" borderId="0" xfId="34" applyFont="1" applyAlignment="1" applyProtection="1">
      <alignment horizontal="center"/>
    </xf>
    <xf numFmtId="0" fontId="89" fillId="0" borderId="0" xfId="34" applyFont="1" applyAlignment="1" applyProtection="1">
      <alignment horizontal="center"/>
    </xf>
    <xf numFmtId="0" fontId="45" fillId="0" borderId="20" xfId="34" applyFont="1" applyBorder="1" applyAlignment="1" applyProtection="1">
      <alignment horizontal="center"/>
    </xf>
    <xf numFmtId="0" fontId="67" fillId="0" borderId="8" xfId="34" applyFont="1" applyFill="1" applyBorder="1" applyAlignment="1" applyProtection="1">
      <alignment horizontal="center"/>
    </xf>
    <xf numFmtId="0" fontId="34" fillId="0" borderId="75" xfId="34" applyFont="1" applyFill="1" applyBorder="1" applyAlignment="1" applyProtection="1">
      <alignment horizontal="center"/>
    </xf>
    <xf numFmtId="0" fontId="34" fillId="0" borderId="8" xfId="34" applyFont="1" applyFill="1" applyBorder="1" applyAlignment="1" applyProtection="1">
      <alignment horizontal="center"/>
    </xf>
    <xf numFmtId="0" fontId="67" fillId="0" borderId="75" xfId="34" applyFont="1" applyFill="1" applyBorder="1" applyAlignment="1" applyProtection="1">
      <alignment horizontal="center"/>
    </xf>
    <xf numFmtId="0" fontId="2" fillId="0" borderId="48" xfId="35" applyFont="1" applyFill="1" applyBorder="1" applyAlignment="1" applyProtection="1">
      <alignment horizontal="center"/>
    </xf>
    <xf numFmtId="0" fontId="2" fillId="0" borderId="9" xfId="35" applyFont="1" applyFill="1" applyBorder="1" applyAlignment="1" applyProtection="1">
      <alignment horizontal="center"/>
    </xf>
    <xf numFmtId="0" fontId="2" fillId="0" borderId="15" xfId="35" applyFont="1" applyFill="1" applyBorder="1" applyAlignment="1" applyProtection="1">
      <alignment horizontal="center"/>
    </xf>
    <xf numFmtId="0" fontId="114" fillId="0" borderId="0" xfId="35" applyFont="1" applyAlignment="1" applyProtection="1">
      <alignment horizontal="center"/>
    </xf>
    <xf numFmtId="0" fontId="115" fillId="0" borderId="0" xfId="35" applyFont="1" applyAlignment="1" applyProtection="1">
      <alignment horizontal="center"/>
    </xf>
    <xf numFmtId="0" fontId="94" fillId="0" borderId="0" xfId="35" applyFont="1" applyAlignment="1" applyProtection="1">
      <alignment horizontal="center"/>
    </xf>
    <xf numFmtId="0" fontId="2" fillId="0" borderId="52" xfId="35" applyFont="1" applyFill="1" applyBorder="1" applyAlignment="1" applyProtection="1">
      <alignment horizontal="center"/>
    </xf>
    <xf numFmtId="0" fontId="2" fillId="0" borderId="34" xfId="35" applyFont="1" applyFill="1" applyBorder="1" applyAlignment="1">
      <alignment horizontal="center"/>
    </xf>
    <xf numFmtId="0" fontId="2" fillId="0" borderId="20" xfId="35" applyFont="1" applyFill="1" applyBorder="1" applyAlignment="1">
      <alignment horizontal="center"/>
    </xf>
    <xf numFmtId="0" fontId="2" fillId="0" borderId="3" xfId="35" applyFont="1" applyFill="1" applyBorder="1" applyAlignment="1">
      <alignment horizontal="center"/>
    </xf>
    <xf numFmtId="173" fontId="46" fillId="0" borderId="0" xfId="36" applyFont="1" applyAlignment="1" applyProtection="1">
      <alignment horizontal="center"/>
    </xf>
    <xf numFmtId="173" fontId="43" fillId="0" borderId="0" xfId="36" applyFont="1" applyAlignment="1" applyProtection="1">
      <alignment horizontal="center"/>
    </xf>
    <xf numFmtId="173" fontId="33" fillId="0" borderId="0" xfId="36" applyFont="1" applyAlignment="1" applyProtection="1">
      <alignment horizontal="center"/>
    </xf>
    <xf numFmtId="173" fontId="32" fillId="0" borderId="0" xfId="36" applyFont="1" applyAlignment="1" applyProtection="1">
      <alignment horizontal="center"/>
    </xf>
    <xf numFmtId="173" fontId="46" fillId="0" borderId="0" xfId="37" applyFont="1" applyAlignment="1" applyProtection="1">
      <alignment horizontal="center"/>
    </xf>
    <xf numFmtId="173" fontId="43" fillId="0" borderId="0" xfId="37" applyFont="1" applyAlignment="1" applyProtection="1">
      <alignment horizontal="center"/>
    </xf>
    <xf numFmtId="173" fontId="32" fillId="0" borderId="0" xfId="37" applyFont="1" applyAlignment="1" applyProtection="1">
      <alignment horizontal="center"/>
    </xf>
    <xf numFmtId="0" fontId="83" fillId="0" borderId="34" xfId="39" applyFont="1" applyFill="1" applyBorder="1" applyAlignment="1" applyProtection="1">
      <alignment horizontal="center"/>
    </xf>
    <xf numFmtId="0" fontId="83" fillId="0" borderId="20" xfId="39" applyFont="1" applyFill="1" applyBorder="1" applyAlignment="1" applyProtection="1">
      <alignment horizontal="center"/>
    </xf>
    <xf numFmtId="0" fontId="83" fillId="0" borderId="19" xfId="39" applyFont="1" applyFill="1" applyBorder="1" applyAlignment="1" applyProtection="1">
      <alignment horizontal="center"/>
    </xf>
    <xf numFmtId="0" fontId="43" fillId="0" borderId="0" xfId="39" applyFont="1" applyAlignment="1" applyProtection="1">
      <alignment horizontal="center"/>
    </xf>
    <xf numFmtId="0" fontId="42" fillId="0" borderId="0" xfId="39" applyFont="1" applyAlignment="1" applyProtection="1">
      <alignment horizontal="center"/>
    </xf>
    <xf numFmtId="0" fontId="41" fillId="0" borderId="20" xfId="39" applyFont="1" applyBorder="1" applyAlignment="1" applyProtection="1">
      <alignment horizontal="center"/>
    </xf>
    <xf numFmtId="0" fontId="83" fillId="0" borderId="3" xfId="39" applyFont="1" applyFill="1" applyBorder="1" applyAlignment="1" applyProtection="1">
      <alignment horizontal="center"/>
    </xf>
    <xf numFmtId="0" fontId="15" fillId="0" borderId="75" xfId="38" applyFont="1" applyFill="1" applyBorder="1" applyAlignment="1" applyProtection="1">
      <alignment horizontal="center"/>
    </xf>
    <xf numFmtId="0" fontId="15" fillId="0" borderId="25" xfId="38" applyFont="1" applyFill="1" applyBorder="1" applyAlignment="1" applyProtection="1">
      <alignment horizontal="center"/>
    </xf>
    <xf numFmtId="0" fontId="15" fillId="0" borderId="8" xfId="38" applyFont="1" applyFill="1" applyBorder="1" applyAlignment="1" applyProtection="1">
      <alignment horizontal="center"/>
    </xf>
    <xf numFmtId="0" fontId="85" fillId="0" borderId="0" xfId="38" applyFont="1" applyAlignment="1" applyProtection="1">
      <alignment horizontal="center"/>
    </xf>
    <xf numFmtId="0" fontId="4" fillId="0" borderId="20" xfId="38" applyFont="1" applyBorder="1" applyAlignment="1" applyProtection="1">
      <alignment horizontal="center"/>
    </xf>
    <xf numFmtId="0" fontId="7" fillId="0" borderId="0" xfId="38" applyFont="1" applyAlignment="1" applyProtection="1">
      <alignment horizontal="center"/>
    </xf>
    <xf numFmtId="0" fontId="15" fillId="0" borderId="35" xfId="38" applyFont="1" applyFill="1" applyBorder="1" applyAlignment="1" applyProtection="1">
      <alignment horizontal="center"/>
    </xf>
    <xf numFmtId="0" fontId="15" fillId="0" borderId="36" xfId="38" applyFont="1" applyFill="1" applyBorder="1" applyAlignment="1" applyProtection="1">
      <alignment horizontal="center"/>
    </xf>
    <xf numFmtId="173" fontId="32" fillId="0" borderId="2" xfId="40" applyFont="1" applyFill="1" applyBorder="1" applyAlignment="1" applyProtection="1">
      <alignment horizontal="center"/>
    </xf>
    <xf numFmtId="173" fontId="32" fillId="0" borderId="0" xfId="40" applyFont="1" applyFill="1" applyAlignment="1" applyProtection="1">
      <alignment horizontal="center"/>
    </xf>
    <xf numFmtId="173" fontId="32" fillId="0" borderId="1" xfId="40" applyFont="1" applyFill="1" applyBorder="1" applyAlignment="1" applyProtection="1">
      <alignment horizontal="center"/>
    </xf>
    <xf numFmtId="173" fontId="77" fillId="0" borderId="0" xfId="40" applyFont="1" applyAlignment="1" applyProtection="1">
      <alignment horizontal="center"/>
    </xf>
    <xf numFmtId="173" fontId="33" fillId="0" borderId="0" xfId="40" applyFont="1" applyAlignment="1" applyProtection="1">
      <alignment horizontal="center"/>
    </xf>
    <xf numFmtId="173" fontId="45" fillId="0" borderId="0" xfId="40" applyFont="1" applyAlignment="1" applyProtection="1">
      <alignment horizontal="center"/>
    </xf>
    <xf numFmtId="173" fontId="32" fillId="0" borderId="0" xfId="40" applyFont="1" applyFill="1" applyBorder="1" applyAlignment="1" applyProtection="1">
      <alignment horizontal="center"/>
    </xf>
  </cellXfs>
  <cellStyles count="45">
    <cellStyle name="Normal" xfId="0" builtinId="0"/>
    <cellStyle name="Normal_CUAD11" xfId="1"/>
    <cellStyle name="Normal_CUAD12" xfId="2"/>
    <cellStyle name="Normal_CUAD13" xfId="3"/>
    <cellStyle name="Normal_CUAD14" xfId="4"/>
    <cellStyle name="Normal_CUAD15" xfId="5"/>
    <cellStyle name="Normal_CUAD16" xfId="6"/>
    <cellStyle name="Normal_CUAD17" xfId="7"/>
    <cellStyle name="Normal_CUAD18" xfId="8"/>
    <cellStyle name="Normal_CUAD19" xfId="9"/>
    <cellStyle name="Normal_CUAD20" xfId="10"/>
    <cellStyle name="Normal_CUAD21" xfId="11"/>
    <cellStyle name="Normal_CUAD22" xfId="12"/>
    <cellStyle name="Normal_CUAD23" xfId="13"/>
    <cellStyle name="Normal_CUAD24" xfId="14"/>
    <cellStyle name="Normal_CUAD24-A" xfId="15"/>
    <cellStyle name="Normal_CUAD28" xfId="16"/>
    <cellStyle name="Normal_CUAD28-A" xfId="17"/>
    <cellStyle name="Normal_CUAD29" xfId="18"/>
    <cellStyle name="Normal_CUAD2a2000" xfId="19"/>
    <cellStyle name="Normal_CUAD3" xfId="20"/>
    <cellStyle name="Normal_CUAD31" xfId="21"/>
    <cellStyle name="Normal_CUAD32" xfId="22"/>
    <cellStyle name="Normal_CUAD33" xfId="23"/>
    <cellStyle name="Normal_CUAD34" xfId="24"/>
    <cellStyle name="Normal_CUAD35" xfId="25"/>
    <cellStyle name="Normal_CUAD36" xfId="26"/>
    <cellStyle name="Normal_CUAD36A" xfId="27"/>
    <cellStyle name="Normal_CUAD37" xfId="28"/>
    <cellStyle name="Normal_CUAD38" xfId="29"/>
    <cellStyle name="Normal_CUAD39" xfId="30"/>
    <cellStyle name="Normal_CUAD40" xfId="31"/>
    <cellStyle name="Normal_CUAD41" xfId="32"/>
    <cellStyle name="Normal_CUAD42" xfId="33"/>
    <cellStyle name="Normal_CUAD43" xfId="34"/>
    <cellStyle name="Normal_CUAD43-A" xfId="35"/>
    <cellStyle name="Normal_CUAD44" xfId="36"/>
    <cellStyle name="Normal_CUAD44-A" xfId="37"/>
    <cellStyle name="Normal_CUAD45-A" xfId="38"/>
    <cellStyle name="Normal_CUAD45LIC" xfId="39"/>
    <cellStyle name="Normal_CUAD46" xfId="40"/>
    <cellStyle name="Normal_CUAD5" xfId="41"/>
    <cellStyle name="Normal_CUAD9" xfId="42"/>
    <cellStyle name="Normal_M20GRAL2" xfId="43"/>
    <cellStyle name="Normal_MANUAL20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2.xml"/><Relationship Id="rId68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3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1.xml"/><Relationship Id="rId7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CUAD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NUAL20/M20GRAL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nuales%20de%20Estad&#237;stica%20B&#225;sica/Manual%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m22general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ANUAL21/MANUAL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A1.ANA/Mis%20documentos/RESPALDO2/respaldo/INFORMACION/m22general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A1.ANA/Mis%20documentos/RESPALDO2/respaldo/INFORMACION/CUAD3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CUAD30"/>
    </sheetNames>
    <sheetDataSet>
      <sheetData sheetId="0" refreshError="1"/>
      <sheetData sheetId="1">
        <row r="1">
          <cell r="A1" t="str">
            <v>UNIVERSIDAD AUTONOMA DE NAYARIT</v>
          </cell>
        </row>
        <row r="3">
          <cell r="A3" t="str">
            <v>MATRICULA TOTAL, ALUMNOS DE PRIMER GRADO Y</v>
          </cell>
        </row>
        <row r="4">
          <cell r="A4" t="str">
            <v xml:space="preserve">EGRESADOS POR SEXO,DEL NIVEL MEDIO SUPERIOR Y ESCUELA. </v>
          </cell>
        </row>
        <row r="5">
          <cell r="A5" t="str">
            <v>CICLO ESCOLAR 1998/1999.</v>
          </cell>
        </row>
        <row r="6">
          <cell r="A6" t="str">
            <v>CUADRO No. 30</v>
          </cell>
        </row>
        <row r="8">
          <cell r="C8" t="str">
            <v xml:space="preserve">  ALUMNOS</v>
          </cell>
          <cell r="D8" t="str">
            <v>EGRESADOS  1997/1998</v>
          </cell>
        </row>
        <row r="9">
          <cell r="A9" t="str">
            <v xml:space="preserve">  NIVEL   Y  ESCUELA</v>
          </cell>
          <cell r="B9" t="str">
            <v>POBLACION</v>
          </cell>
          <cell r="C9" t="str">
            <v xml:space="preserve"> PRIMER</v>
          </cell>
        </row>
        <row r="10">
          <cell r="B10" t="str">
            <v>ESCOLAR</v>
          </cell>
          <cell r="C10" t="str">
            <v xml:space="preserve">    GRADO</v>
          </cell>
          <cell r="D10" t="str">
            <v xml:space="preserve">  SUMA</v>
          </cell>
          <cell r="E10" t="str">
            <v xml:space="preserve"> HOMBRES</v>
          </cell>
          <cell r="F10" t="str">
            <v xml:space="preserve">  MUJERES</v>
          </cell>
        </row>
        <row r="12">
          <cell r="A12" t="str">
            <v xml:space="preserve">  NIVEL MEDIO SUPERIOR</v>
          </cell>
          <cell r="B12">
            <v>12108</v>
          </cell>
          <cell r="C12">
            <v>5246</v>
          </cell>
          <cell r="D12">
            <v>2836</v>
          </cell>
          <cell r="E12">
            <v>1203</v>
          </cell>
          <cell r="F12">
            <v>1633</v>
          </cell>
        </row>
        <row r="14">
          <cell r="A14" t="str">
            <v xml:space="preserve">    PREPA No. 1  TEPIC</v>
          </cell>
          <cell r="B14">
            <v>3306</v>
          </cell>
          <cell r="C14">
            <v>1586</v>
          </cell>
          <cell r="D14">
            <v>754</v>
          </cell>
          <cell r="E14">
            <v>301</v>
          </cell>
          <cell r="F14">
            <v>453</v>
          </cell>
        </row>
        <row r="15">
          <cell r="A15" t="str">
            <v xml:space="preserve">    PREPA No. 2  SANTIAGO IXCUINTLA</v>
          </cell>
          <cell r="B15">
            <v>760</v>
          </cell>
          <cell r="C15">
            <v>333</v>
          </cell>
          <cell r="D15">
            <v>141</v>
          </cell>
          <cell r="E15">
            <v>47</v>
          </cell>
          <cell r="F15">
            <v>94</v>
          </cell>
        </row>
        <row r="16">
          <cell r="A16" t="str">
            <v xml:space="preserve">    PREPA No. 3  ACAPONETA</v>
          </cell>
          <cell r="B16">
            <v>1040</v>
          </cell>
          <cell r="C16">
            <v>402</v>
          </cell>
          <cell r="D16">
            <v>178</v>
          </cell>
          <cell r="E16">
            <v>101</v>
          </cell>
          <cell r="F16">
            <v>77</v>
          </cell>
        </row>
        <row r="17">
          <cell r="A17" t="str">
            <v xml:space="preserve">    PREPA No. 4  TECUALA</v>
          </cell>
          <cell r="B17">
            <v>866</v>
          </cell>
          <cell r="C17">
            <v>338</v>
          </cell>
          <cell r="D17">
            <v>181</v>
          </cell>
          <cell r="E17">
            <v>87</v>
          </cell>
          <cell r="F17">
            <v>94</v>
          </cell>
        </row>
        <row r="18">
          <cell r="A18" t="str">
            <v xml:space="preserve">    PREPA No. 5  TUXPAN</v>
          </cell>
          <cell r="B18">
            <v>1101</v>
          </cell>
          <cell r="C18">
            <v>377</v>
          </cell>
          <cell r="D18">
            <v>275</v>
          </cell>
          <cell r="E18">
            <v>109</v>
          </cell>
          <cell r="F18">
            <v>166</v>
          </cell>
        </row>
        <row r="19">
          <cell r="A19" t="str">
            <v xml:space="preserve">    PREPA No.6  IXTLAN DEL RIO</v>
          </cell>
          <cell r="B19">
            <v>379</v>
          </cell>
          <cell r="C19">
            <v>157</v>
          </cell>
          <cell r="D19">
            <v>76</v>
          </cell>
          <cell r="E19">
            <v>42</v>
          </cell>
          <cell r="F19">
            <v>34</v>
          </cell>
        </row>
        <row r="20">
          <cell r="A20" t="str">
            <v xml:space="preserve">    PREPA No. 7  COMPOSTELA</v>
          </cell>
          <cell r="B20">
            <v>541</v>
          </cell>
          <cell r="C20">
            <v>235</v>
          </cell>
          <cell r="D20">
            <v>100</v>
          </cell>
          <cell r="E20">
            <v>42</v>
          </cell>
          <cell r="F20">
            <v>58</v>
          </cell>
        </row>
        <row r="21">
          <cell r="A21" t="str">
            <v xml:space="preserve">    PREPA No. 8  AHUACATLAN</v>
          </cell>
          <cell r="B21">
            <v>331</v>
          </cell>
          <cell r="C21">
            <v>140</v>
          </cell>
          <cell r="D21">
            <v>69</v>
          </cell>
          <cell r="E21">
            <v>27</v>
          </cell>
          <cell r="F21">
            <v>42</v>
          </cell>
        </row>
        <row r="22">
          <cell r="A22" t="str">
            <v xml:space="preserve">    PREPA No. 9  VILLA HIDALGO</v>
          </cell>
          <cell r="B22">
            <v>304</v>
          </cell>
          <cell r="C22">
            <v>130</v>
          </cell>
          <cell r="D22">
            <v>88</v>
          </cell>
          <cell r="E22">
            <v>43</v>
          </cell>
          <cell r="F22">
            <v>45</v>
          </cell>
        </row>
        <row r="23">
          <cell r="A23" t="str">
            <v xml:space="preserve">    PREPA No. 10 VALLE DE BANDERAS</v>
          </cell>
          <cell r="B23">
            <v>298</v>
          </cell>
          <cell r="C23">
            <v>130</v>
          </cell>
          <cell r="D23">
            <v>89</v>
          </cell>
          <cell r="E23">
            <v>48</v>
          </cell>
          <cell r="F23">
            <v>41</v>
          </cell>
        </row>
        <row r="24">
          <cell r="A24" t="str">
            <v xml:space="preserve">    PREPA No. 11 RUIZ</v>
          </cell>
          <cell r="B24">
            <v>392</v>
          </cell>
          <cell r="C24">
            <v>159</v>
          </cell>
          <cell r="D24">
            <v>106</v>
          </cell>
          <cell r="E24">
            <v>49</v>
          </cell>
          <cell r="F24">
            <v>57</v>
          </cell>
        </row>
        <row r="25">
          <cell r="A25" t="str">
            <v xml:space="preserve">    PREPA No. 12 SAN BLAS</v>
          </cell>
          <cell r="B25">
            <v>202</v>
          </cell>
          <cell r="C25">
            <v>89</v>
          </cell>
          <cell r="D25">
            <v>41</v>
          </cell>
          <cell r="E25">
            <v>16</v>
          </cell>
          <cell r="F25">
            <v>25</v>
          </cell>
        </row>
        <row r="26">
          <cell r="A26" t="str">
            <v xml:space="preserve">    PREPA No. 13 TEPIC</v>
          </cell>
          <cell r="B26">
            <v>1752</v>
          </cell>
          <cell r="C26">
            <v>724</v>
          </cell>
          <cell r="D26">
            <v>500</v>
          </cell>
          <cell r="E26">
            <v>225</v>
          </cell>
          <cell r="F26">
            <v>275</v>
          </cell>
        </row>
        <row r="27">
          <cell r="A27" t="str">
            <v xml:space="preserve">    PREPA No. 14 TEPIC </v>
          </cell>
          <cell r="B27">
            <v>666</v>
          </cell>
          <cell r="C27">
            <v>351</v>
          </cell>
          <cell r="D27">
            <v>200</v>
          </cell>
          <cell r="E27">
            <v>44</v>
          </cell>
          <cell r="F27">
            <v>156</v>
          </cell>
        </row>
        <row r="28">
          <cell r="A28" t="str">
            <v xml:space="preserve">    PREPA No. 15 PUENTE DE CAMOTLAN </v>
          </cell>
          <cell r="B28">
            <v>60</v>
          </cell>
          <cell r="C28">
            <v>31</v>
          </cell>
          <cell r="D28">
            <v>16</v>
          </cell>
          <cell r="E28">
            <v>7</v>
          </cell>
          <cell r="F28">
            <v>9</v>
          </cell>
        </row>
        <row r="29">
          <cell r="A29" t="str">
            <v xml:space="preserve">    MUSICA *</v>
          </cell>
          <cell r="B29">
            <v>110</v>
          </cell>
          <cell r="C29">
            <v>64</v>
          </cell>
          <cell r="D29">
            <v>22</v>
          </cell>
          <cell r="E29">
            <v>15</v>
          </cell>
          <cell r="F29">
            <v>7</v>
          </cell>
        </row>
        <row r="30">
          <cell r="A30" t="str">
            <v>*CORRESPONDE A INSTRUCTOR DE MUSICA (MEDIO TERMINAL).</v>
          </cell>
          <cell r="F30" t="str">
            <v>UAN-DPDU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UAD26"/>
      <sheetName val="CUAD26-A"/>
      <sheetName val="CUAD27"/>
      <sheetName val="CUAD28"/>
      <sheetName val="CUAD28-A"/>
      <sheetName val="CUAD29"/>
      <sheetName val="CUAD30"/>
      <sheetName val="CUAD30 (2)"/>
      <sheetName val="CUAD32"/>
      <sheetName val="CUAD33"/>
      <sheetName val="CUAD34"/>
      <sheetName val="CUAD1"/>
      <sheetName val="CUAD36"/>
      <sheetName val="CUAD36A"/>
      <sheetName val="CUAD37"/>
      <sheetName val="CUAD37A"/>
      <sheetName val="CUAD38"/>
      <sheetName val="CUAD38A"/>
      <sheetName val="CUAD39"/>
      <sheetName val="CUAD39A"/>
      <sheetName val="BECAS"/>
      <sheetName val="CUAD41"/>
      <sheetName val="CUAD42"/>
      <sheetName val="CUAD42-A"/>
      <sheetName val="CUAD43"/>
      <sheetName val="CUAD43-A"/>
      <sheetName val="CUAD38 (2)"/>
      <sheetName val="CUAD38 (3)"/>
      <sheetName val="CUAD45"/>
      <sheetName val="CUAD45-A"/>
      <sheetName val="CUAD45 (2)"/>
      <sheetName val="CUAD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8A"/>
      <sheetName val="Cuadro 9"/>
      <sheetName val="Cuadro 10"/>
      <sheetName val="Cuadro 10A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Cuadro 20"/>
      <sheetName val="Cuadro 21"/>
      <sheetName val="Cuadro 22"/>
      <sheetName val="Cuadro 23"/>
      <sheetName val="Cuadro 24"/>
      <sheetName val="Cuadro 24A"/>
      <sheetName val="Cuadro 25"/>
      <sheetName val="Cuadro 26"/>
      <sheetName val="Cuadro 26A"/>
      <sheetName val="Cuadro 27"/>
      <sheetName val="Cuadro 28"/>
      <sheetName val="Cuadro 28A"/>
      <sheetName val="Cuadro 29"/>
      <sheetName val="Cuadro 30"/>
      <sheetName val="Cuadro 31"/>
      <sheetName val="Cuadro 32"/>
      <sheetName val="Cuadro 33"/>
      <sheetName val="Cuadro 34"/>
      <sheetName val="Cuadro 35"/>
      <sheetName val="Cuadro 36"/>
      <sheetName val="Cuadro 36A"/>
      <sheetName val="Cuadro 37"/>
      <sheetName val="Cuadro 37A"/>
      <sheetName val="Cuadro 38"/>
      <sheetName val="Cuadro 38A"/>
      <sheetName val="Cuadro 39"/>
      <sheetName val="Cuadro 39A"/>
      <sheetName val="Cuadro 40"/>
      <sheetName val="Cuadro 41"/>
      <sheetName val="Cuadro 42"/>
      <sheetName val="Cuadro 42A"/>
      <sheetName val="Cuadro 43"/>
      <sheetName val="Cuadro 43A"/>
      <sheetName val="Cuadro 44"/>
      <sheetName val="Cuadro 44A"/>
      <sheetName val="Cuadro 45"/>
      <sheetName val="Cuadro 45A"/>
      <sheetName val="Cuadro 45B"/>
      <sheetName val="Cuadro 45C"/>
      <sheetName val="Cuadro 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UAD29"/>
      <sheetName val="CUAD32"/>
      <sheetName val="CUAD34"/>
      <sheetName val="CUAD36"/>
      <sheetName val="CUAD37"/>
      <sheetName val="CUAD43"/>
      <sheetName val="CUAD46"/>
      <sheetName val="CUAD48"/>
      <sheetName val="CUAD50"/>
      <sheetName val="CUAD51"/>
      <sheetName val="CUAD52"/>
      <sheetName val="CUAD55"/>
      <sheetName val="CUAD58"/>
      <sheetName val="CUAD59"/>
      <sheetName val="CUAD60"/>
      <sheetName val="CUAD62"/>
      <sheetName val="CUAD63"/>
      <sheetName val="CUAD64"/>
      <sheetName val="CUAD65"/>
      <sheetName val="CUAD65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UAD1"/>
      <sheetName val="CUAD2"/>
      <sheetName val="CUAD4"/>
      <sheetName val="CUAD5"/>
      <sheetName val="CUAD7"/>
      <sheetName val="CUAD10"/>
      <sheetName val="CUAD11"/>
      <sheetName val="CUAD13"/>
      <sheetName val="CUAD14"/>
      <sheetName val="CUAD16"/>
      <sheetName val="CUAD17"/>
      <sheetName val="CUAD19"/>
      <sheetName val="CUAD20"/>
      <sheetName val="CUAD22"/>
      <sheetName val="CUAD23"/>
      <sheetName val="CUAD25"/>
      <sheetName val="CUAD26"/>
      <sheetName val="CUAD28"/>
      <sheetName val="CUAD29"/>
      <sheetName val="CUAD31"/>
      <sheetName val="CUAD32"/>
      <sheetName val="CUAD34"/>
      <sheetName val="CUAD36"/>
      <sheetName val="CUAD39"/>
      <sheetName val="CUAD40"/>
      <sheetName val="CUAD41"/>
      <sheetName val="CUAD42"/>
      <sheetName val="CUAD43"/>
      <sheetName val="CUAD45"/>
      <sheetName val="CUAD47"/>
      <sheetName val="CUAD49"/>
      <sheetName val="CUAD51"/>
      <sheetName val="CUAD52"/>
      <sheetName val="Cuadro 42"/>
      <sheetName val="CUAD53"/>
      <sheetName val="Cuadro 55"/>
      <sheetName val="CUAD56"/>
      <sheetName val="CUAD57A"/>
      <sheetName val="CUAD58"/>
      <sheetName val="CUAD59"/>
      <sheetName val="Cuadro 45"/>
      <sheetName val="CUAD61"/>
      <sheetName val="CUAD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UAD29"/>
      <sheetName val="CUAD32"/>
      <sheetName val="CUAD34"/>
      <sheetName val="CUAD36"/>
      <sheetName val="CUAD37"/>
      <sheetName val="CUAD43"/>
      <sheetName val="CUAD46"/>
      <sheetName val="CUAD48"/>
      <sheetName val="CUAD50"/>
      <sheetName val="CUAD51"/>
      <sheetName val="CUAD52"/>
      <sheetName val="CUAD55"/>
      <sheetName val="CUAD58"/>
      <sheetName val="CUAD59"/>
      <sheetName val="CUAD60"/>
      <sheetName val="CUAD62"/>
      <sheetName val="CUAD63"/>
      <sheetName val="CUAD64"/>
      <sheetName val="CUAD65"/>
      <sheetName val="CUAD65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CUAD30"/>
    </sheetNames>
    <sheetDataSet>
      <sheetData sheetId="0" refreshError="1"/>
      <sheetData sheetId="1">
        <row r="1">
          <cell r="A1" t="str">
            <v>UNIVERSIDAD AUTONOMA DE NAYARIT</v>
          </cell>
        </row>
        <row r="3">
          <cell r="A3" t="str">
            <v>MATRICULA TOTAL, ALUMNOS DE PRIMER GRADO Y</v>
          </cell>
        </row>
        <row r="4">
          <cell r="A4" t="str">
            <v xml:space="preserve">EGRESADOS POR SEXO,DEL NIVEL MEDIO SUPERIOR Y ESCUELA. </v>
          </cell>
        </row>
        <row r="5">
          <cell r="A5" t="str">
            <v>CICLO ESCOLAR 1998/1999.</v>
          </cell>
        </row>
        <row r="6">
          <cell r="A6" t="str">
            <v>CUADRO No. 30</v>
          </cell>
        </row>
        <row r="8">
          <cell r="C8" t="str">
            <v xml:space="preserve">  ALUMNOS</v>
          </cell>
          <cell r="D8" t="str">
            <v>EGRESADOS  1997/1998</v>
          </cell>
        </row>
        <row r="9">
          <cell r="A9" t="str">
            <v xml:space="preserve">  NIVEL   Y  ESCUELA</v>
          </cell>
          <cell r="B9" t="str">
            <v>POBLACION</v>
          </cell>
          <cell r="C9" t="str">
            <v xml:space="preserve"> PRIMER</v>
          </cell>
        </row>
        <row r="10">
          <cell r="B10" t="str">
            <v>ESCOLAR</v>
          </cell>
          <cell r="C10" t="str">
            <v xml:space="preserve">    GRADO</v>
          </cell>
          <cell r="D10" t="str">
            <v xml:space="preserve">  SUMA</v>
          </cell>
          <cell r="E10" t="str">
            <v xml:space="preserve"> HOMBRES</v>
          </cell>
          <cell r="F10" t="str">
            <v xml:space="preserve">  MUJERES</v>
          </cell>
        </row>
        <row r="12">
          <cell r="A12" t="str">
            <v xml:space="preserve">  NIVEL MEDIO SUPERIOR</v>
          </cell>
          <cell r="B12">
            <v>12108</v>
          </cell>
          <cell r="C12">
            <v>5246</v>
          </cell>
          <cell r="D12">
            <v>2836</v>
          </cell>
          <cell r="E12">
            <v>1203</v>
          </cell>
          <cell r="F12">
            <v>1633</v>
          </cell>
        </row>
        <row r="14">
          <cell r="A14" t="str">
            <v xml:space="preserve">    PREPA No. 1  TEPIC</v>
          </cell>
          <cell r="B14">
            <v>3306</v>
          </cell>
          <cell r="C14">
            <v>1586</v>
          </cell>
          <cell r="D14">
            <v>754</v>
          </cell>
          <cell r="E14">
            <v>301</v>
          </cell>
          <cell r="F14">
            <v>453</v>
          </cell>
        </row>
        <row r="15">
          <cell r="A15" t="str">
            <v xml:space="preserve">    PREPA No. 2  SANTIAGO IXCUINTLA</v>
          </cell>
          <cell r="B15">
            <v>760</v>
          </cell>
          <cell r="C15">
            <v>333</v>
          </cell>
          <cell r="D15">
            <v>141</v>
          </cell>
          <cell r="E15">
            <v>47</v>
          </cell>
          <cell r="F15">
            <v>94</v>
          </cell>
        </row>
        <row r="16">
          <cell r="A16" t="str">
            <v xml:space="preserve">    PREPA No. 3  ACAPONETA</v>
          </cell>
          <cell r="B16">
            <v>1040</v>
          </cell>
          <cell r="C16">
            <v>402</v>
          </cell>
          <cell r="D16">
            <v>178</v>
          </cell>
          <cell r="E16">
            <v>101</v>
          </cell>
          <cell r="F16">
            <v>77</v>
          </cell>
        </row>
        <row r="17">
          <cell r="A17" t="str">
            <v xml:space="preserve">    PREPA No. 4  TECUALA</v>
          </cell>
          <cell r="B17">
            <v>866</v>
          </cell>
          <cell r="C17">
            <v>338</v>
          </cell>
          <cell r="D17">
            <v>181</v>
          </cell>
          <cell r="E17">
            <v>87</v>
          </cell>
          <cell r="F17">
            <v>94</v>
          </cell>
        </row>
        <row r="18">
          <cell r="A18" t="str">
            <v xml:space="preserve">    PREPA No. 5  TUXPAN</v>
          </cell>
          <cell r="B18">
            <v>1101</v>
          </cell>
          <cell r="C18">
            <v>377</v>
          </cell>
          <cell r="D18">
            <v>275</v>
          </cell>
          <cell r="E18">
            <v>109</v>
          </cell>
          <cell r="F18">
            <v>166</v>
          </cell>
        </row>
        <row r="19">
          <cell r="A19" t="str">
            <v xml:space="preserve">    PREPA No.6  IXTLAN DEL RIO</v>
          </cell>
          <cell r="B19">
            <v>379</v>
          </cell>
          <cell r="C19">
            <v>157</v>
          </cell>
          <cell r="D19">
            <v>76</v>
          </cell>
          <cell r="E19">
            <v>42</v>
          </cell>
          <cell r="F19">
            <v>34</v>
          </cell>
        </row>
        <row r="20">
          <cell r="A20" t="str">
            <v xml:space="preserve">    PREPA No. 7  COMPOSTELA</v>
          </cell>
          <cell r="B20">
            <v>541</v>
          </cell>
          <cell r="C20">
            <v>235</v>
          </cell>
          <cell r="D20">
            <v>100</v>
          </cell>
          <cell r="E20">
            <v>42</v>
          </cell>
          <cell r="F20">
            <v>58</v>
          </cell>
        </row>
        <row r="21">
          <cell r="A21" t="str">
            <v xml:space="preserve">    PREPA No. 8  AHUACATLAN</v>
          </cell>
          <cell r="B21">
            <v>331</v>
          </cell>
          <cell r="C21">
            <v>140</v>
          </cell>
          <cell r="D21">
            <v>69</v>
          </cell>
          <cell r="E21">
            <v>27</v>
          </cell>
          <cell r="F21">
            <v>42</v>
          </cell>
        </row>
        <row r="22">
          <cell r="A22" t="str">
            <v xml:space="preserve">    PREPA No. 9  VILLA HIDALGO</v>
          </cell>
          <cell r="B22">
            <v>304</v>
          </cell>
          <cell r="C22">
            <v>130</v>
          </cell>
          <cell r="D22">
            <v>88</v>
          </cell>
          <cell r="E22">
            <v>43</v>
          </cell>
          <cell r="F22">
            <v>45</v>
          </cell>
        </row>
        <row r="23">
          <cell r="A23" t="str">
            <v xml:space="preserve">    PREPA No. 10 VALLE DE BANDERAS</v>
          </cell>
          <cell r="B23">
            <v>298</v>
          </cell>
          <cell r="C23">
            <v>130</v>
          </cell>
          <cell r="D23">
            <v>89</v>
          </cell>
          <cell r="E23">
            <v>48</v>
          </cell>
          <cell r="F23">
            <v>41</v>
          </cell>
        </row>
        <row r="24">
          <cell r="A24" t="str">
            <v xml:space="preserve">    PREPA No. 11 RUIZ</v>
          </cell>
          <cell r="B24">
            <v>392</v>
          </cell>
          <cell r="C24">
            <v>159</v>
          </cell>
          <cell r="D24">
            <v>106</v>
          </cell>
          <cell r="E24">
            <v>49</v>
          </cell>
          <cell r="F24">
            <v>57</v>
          </cell>
        </row>
        <row r="25">
          <cell r="A25" t="str">
            <v xml:space="preserve">    PREPA No. 12 SAN BLAS</v>
          </cell>
          <cell r="B25">
            <v>202</v>
          </cell>
          <cell r="C25">
            <v>89</v>
          </cell>
          <cell r="D25">
            <v>41</v>
          </cell>
          <cell r="E25">
            <v>16</v>
          </cell>
          <cell r="F25">
            <v>25</v>
          </cell>
        </row>
        <row r="26">
          <cell r="A26" t="str">
            <v xml:space="preserve">    PREPA No. 13 TEPIC</v>
          </cell>
          <cell r="B26">
            <v>1752</v>
          </cell>
          <cell r="C26">
            <v>724</v>
          </cell>
          <cell r="D26">
            <v>500</v>
          </cell>
          <cell r="E26">
            <v>225</v>
          </cell>
          <cell r="F26">
            <v>275</v>
          </cell>
        </row>
        <row r="27">
          <cell r="A27" t="str">
            <v xml:space="preserve">    PREPA No. 14 TEPIC </v>
          </cell>
          <cell r="B27">
            <v>666</v>
          </cell>
          <cell r="C27">
            <v>351</v>
          </cell>
          <cell r="D27">
            <v>200</v>
          </cell>
          <cell r="E27">
            <v>44</v>
          </cell>
          <cell r="F27">
            <v>156</v>
          </cell>
        </row>
        <row r="28">
          <cell r="A28" t="str">
            <v xml:space="preserve">    PREPA No. 15 PUENTE DE CAMOTLAN </v>
          </cell>
          <cell r="B28">
            <v>60</v>
          </cell>
          <cell r="C28">
            <v>31</v>
          </cell>
          <cell r="D28">
            <v>16</v>
          </cell>
          <cell r="E28">
            <v>7</v>
          </cell>
          <cell r="F28">
            <v>9</v>
          </cell>
        </row>
        <row r="29">
          <cell r="A29" t="str">
            <v xml:space="preserve">    MUSICA *</v>
          </cell>
          <cell r="B29">
            <v>110</v>
          </cell>
          <cell r="C29">
            <v>64</v>
          </cell>
          <cell r="D29">
            <v>22</v>
          </cell>
          <cell r="E29">
            <v>15</v>
          </cell>
          <cell r="F29">
            <v>7</v>
          </cell>
        </row>
        <row r="30">
          <cell r="A30" t="str">
            <v>*CORRESPONDE A INSTRUCTOR DE MUSICA (MEDIO TERMINAL).</v>
          </cell>
          <cell r="F30" t="str">
            <v>UAN-DPDU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158"/>
  <sheetViews>
    <sheetView showGridLines="0" tabSelected="1" zoomScale="95" workbookViewId="0">
      <selection activeCell="C38" sqref="C38"/>
    </sheetView>
  </sheetViews>
  <sheetFormatPr baseColWidth="10" defaultColWidth="9.83203125" defaultRowHeight="10.5"/>
  <cols>
    <col min="1" max="1" width="49.33203125" customWidth="1"/>
    <col min="2" max="2" width="13.6640625" customWidth="1"/>
    <col min="3" max="3" width="22.1640625" customWidth="1"/>
    <col min="4" max="4" width="16.1640625" customWidth="1"/>
    <col min="5" max="5" width="0" hidden="1" customWidth="1"/>
  </cols>
  <sheetData>
    <row r="1" spans="1:7" ht="17.25" customHeight="1">
      <c r="A1" s="3296" t="s">
        <v>359</v>
      </c>
      <c r="B1" s="3296"/>
      <c r="C1" s="3296"/>
      <c r="D1" s="3296"/>
    </row>
    <row r="2" spans="1:7" ht="3" customHeight="1">
      <c r="A2" s="9"/>
      <c r="B2" s="9"/>
      <c r="C2" s="9"/>
      <c r="D2" s="9"/>
    </row>
    <row r="3" spans="1:7" ht="11.25" customHeight="1">
      <c r="A3" s="3297" t="s">
        <v>360</v>
      </c>
      <c r="B3" s="3297"/>
      <c r="C3" s="3297"/>
      <c r="D3" s="3297"/>
    </row>
    <row r="4" spans="1:7" ht="11.25" customHeight="1">
      <c r="A4" s="3297" t="s">
        <v>1287</v>
      </c>
      <c r="B4" s="3297"/>
      <c r="C4" s="3297"/>
      <c r="D4" s="3297"/>
    </row>
    <row r="5" spans="1:7" ht="3.75" customHeight="1">
      <c r="A5" s="10"/>
      <c r="B5" s="10"/>
      <c r="C5" s="10"/>
      <c r="D5" s="10"/>
    </row>
    <row r="6" spans="1:7" ht="13.5" customHeight="1">
      <c r="A6" s="3298" t="s">
        <v>361</v>
      </c>
      <c r="B6" s="3298"/>
      <c r="C6" s="3298"/>
      <c r="D6" s="3298"/>
    </row>
    <row r="7" spans="1:7" ht="11.1" customHeight="1">
      <c r="A7" s="747"/>
      <c r="B7" s="748" t="s">
        <v>362</v>
      </c>
      <c r="C7" s="749" t="s">
        <v>707</v>
      </c>
      <c r="D7" s="750" t="s">
        <v>708</v>
      </c>
      <c r="E7" s="3"/>
    </row>
    <row r="8" spans="1:7" ht="11.1" customHeight="1">
      <c r="A8" s="751" t="s">
        <v>653</v>
      </c>
      <c r="B8" s="752" t="s">
        <v>363</v>
      </c>
      <c r="C8" s="753" t="s">
        <v>709</v>
      </c>
      <c r="D8" s="754" t="s">
        <v>710</v>
      </c>
      <c r="E8" s="3"/>
    </row>
    <row r="9" spans="1:7" ht="12.95" customHeight="1">
      <c r="A9" s="755" t="s">
        <v>402</v>
      </c>
      <c r="B9" s="756">
        <f>SUM(B10+B40+B87)</f>
        <v>21555</v>
      </c>
      <c r="C9" s="757">
        <f t="shared" ref="C9:C14" si="0">(B9/$B$9)*100</f>
        <v>100</v>
      </c>
      <c r="D9" s="758"/>
      <c r="E9" s="5"/>
    </row>
    <row r="10" spans="1:7" ht="11.1" customHeight="1">
      <c r="A10" s="755" t="s">
        <v>403</v>
      </c>
      <c r="B10" s="756">
        <f>(B11+B16+B30)</f>
        <v>350</v>
      </c>
      <c r="C10" s="757">
        <f t="shared" si="0"/>
        <v>1.6237531895151938</v>
      </c>
      <c r="D10" s="758">
        <f>(B10/$B$10)*100</f>
        <v>100</v>
      </c>
      <c r="E10" s="5"/>
    </row>
    <row r="11" spans="1:7" ht="11.1" customHeight="1">
      <c r="A11" s="755" t="s">
        <v>404</v>
      </c>
      <c r="B11" s="756">
        <f>SUM(B12:B14)</f>
        <v>15</v>
      </c>
      <c r="C11" s="757">
        <f t="shared" si="0"/>
        <v>6.9589422407794019E-2</v>
      </c>
      <c r="D11" s="758">
        <f>(B11/$B$10)*100</f>
        <v>4.2857142857142856</v>
      </c>
      <c r="E11" s="5"/>
      <c r="F11" s="2"/>
      <c r="G11" s="2"/>
    </row>
    <row r="12" spans="1:7" ht="11.1" customHeight="1">
      <c r="A12" s="742" t="s">
        <v>1288</v>
      </c>
      <c r="B12" s="2218">
        <v>1</v>
      </c>
      <c r="C12" s="759">
        <f t="shared" si="0"/>
        <v>4.6392948271862678E-3</v>
      </c>
      <c r="D12" s="760">
        <f>(B12/$B$10)*100</f>
        <v>0.2857142857142857</v>
      </c>
      <c r="E12" s="5"/>
      <c r="F12" s="2"/>
      <c r="G12" s="2"/>
    </row>
    <row r="13" spans="1:7" ht="11.1" customHeight="1">
      <c r="A13" s="742" t="s">
        <v>366</v>
      </c>
      <c r="B13" s="2218">
        <v>12</v>
      </c>
      <c r="C13" s="759">
        <f t="shared" si="0"/>
        <v>5.5671537926235214E-2</v>
      </c>
      <c r="D13" s="760">
        <f>(B13/$B$10)*100</f>
        <v>3.4285714285714288</v>
      </c>
      <c r="E13" s="5"/>
      <c r="F13" s="2"/>
      <c r="G13" s="2"/>
    </row>
    <row r="14" spans="1:7" ht="10.5" customHeight="1">
      <c r="A14" s="742" t="s">
        <v>98</v>
      </c>
      <c r="B14" s="743">
        <v>2</v>
      </c>
      <c r="C14" s="759">
        <f t="shared" si="0"/>
        <v>9.2785896543725356E-3</v>
      </c>
      <c r="D14" s="760">
        <f>(B14/$B$10)*100</f>
        <v>0.5714285714285714</v>
      </c>
      <c r="E14" s="5"/>
    </row>
    <row r="15" spans="1:7" ht="10.5" hidden="1" customHeight="1">
      <c r="A15" s="761"/>
      <c r="B15" s="762"/>
      <c r="C15" s="763"/>
      <c r="D15" s="758"/>
      <c r="E15" s="5"/>
    </row>
    <row r="16" spans="1:7" ht="11.1" customHeight="1">
      <c r="A16" s="755" t="s">
        <v>736</v>
      </c>
      <c r="B16" s="756">
        <f>SUM(B17:B28)</f>
        <v>279</v>
      </c>
      <c r="C16" s="757">
        <f t="shared" ref="C16:C28" si="1">(B16/$B$9)*100</f>
        <v>1.2943632567849688</v>
      </c>
      <c r="D16" s="758">
        <f t="shared" ref="D16:D28" si="2">(B16/$B$10)*100</f>
        <v>79.714285714285722</v>
      </c>
      <c r="E16" s="5"/>
    </row>
    <row r="17" spans="1:9" ht="11.1" customHeight="1">
      <c r="A17" s="742" t="s">
        <v>1289</v>
      </c>
      <c r="B17" s="2218">
        <v>8</v>
      </c>
      <c r="C17" s="759">
        <f t="shared" si="1"/>
        <v>3.7114358617490142E-2</v>
      </c>
      <c r="D17" s="760">
        <f>(B17/$B$10)*100</f>
        <v>2.2857142857142856</v>
      </c>
      <c r="E17" s="5"/>
    </row>
    <row r="18" spans="1:9" ht="10.5" customHeight="1">
      <c r="A18" s="742" t="s">
        <v>368</v>
      </c>
      <c r="B18" s="743">
        <v>39</v>
      </c>
      <c r="C18" s="759">
        <f t="shared" si="1"/>
        <v>0.18093249826026445</v>
      </c>
      <c r="D18" s="760">
        <f t="shared" si="2"/>
        <v>11.142857142857142</v>
      </c>
      <c r="E18" s="5"/>
    </row>
    <row r="19" spans="1:9" ht="10.5" customHeight="1">
      <c r="A19" s="742" t="s">
        <v>1290</v>
      </c>
      <c r="B19" s="743">
        <v>10</v>
      </c>
      <c r="C19" s="759">
        <f t="shared" si="1"/>
        <v>4.6392948271862675E-2</v>
      </c>
      <c r="D19" s="760">
        <f>(B19/$B$10)*100</f>
        <v>2.8571428571428572</v>
      </c>
      <c r="E19" s="5"/>
    </row>
    <row r="20" spans="1:9" ht="10.5" customHeight="1">
      <c r="A20" s="742" t="s">
        <v>1291</v>
      </c>
      <c r="B20" s="743">
        <v>15</v>
      </c>
      <c r="C20" s="759">
        <f t="shared" si="1"/>
        <v>6.9589422407794019E-2</v>
      </c>
      <c r="D20" s="760">
        <f>(B20/$B$10)*100</f>
        <v>4.2857142857142856</v>
      </c>
      <c r="E20" s="5"/>
    </row>
    <row r="21" spans="1:9" ht="10.5" customHeight="1">
      <c r="A21" s="742" t="s">
        <v>1292</v>
      </c>
      <c r="B21" s="743">
        <v>6</v>
      </c>
      <c r="C21" s="759">
        <f t="shared" si="1"/>
        <v>2.7835768963117607E-2</v>
      </c>
      <c r="D21" s="760">
        <f>(B21/$B$10)*100</f>
        <v>1.7142857142857144</v>
      </c>
      <c r="E21" s="5"/>
    </row>
    <row r="22" spans="1:9" ht="10.5" customHeight="1">
      <c r="A22" s="742" t="s">
        <v>366</v>
      </c>
      <c r="B22" s="743">
        <v>6</v>
      </c>
      <c r="C22" s="759">
        <f t="shared" si="1"/>
        <v>2.7835768963117607E-2</v>
      </c>
      <c r="D22" s="760">
        <f>(B22/$B$10)*100</f>
        <v>1.7142857142857144</v>
      </c>
      <c r="E22" s="5"/>
    </row>
    <row r="23" spans="1:9" ht="10.5" customHeight="1">
      <c r="A23" s="742" t="s">
        <v>1293</v>
      </c>
      <c r="B23" s="743">
        <v>111</v>
      </c>
      <c r="C23" s="759">
        <f t="shared" si="1"/>
        <v>0.51496172581767574</v>
      </c>
      <c r="D23" s="760">
        <f>(B23/$B$10)*100</f>
        <v>31.714285714285712</v>
      </c>
      <c r="E23" s="5"/>
    </row>
    <row r="24" spans="1:9" ht="10.5" customHeight="1">
      <c r="A24" s="742" t="s">
        <v>369</v>
      </c>
      <c r="B24" s="743">
        <v>19</v>
      </c>
      <c r="C24" s="759">
        <f t="shared" si="1"/>
        <v>8.8146601716539083E-2</v>
      </c>
      <c r="D24" s="760">
        <f t="shared" si="2"/>
        <v>5.4285714285714288</v>
      </c>
      <c r="E24" s="5"/>
    </row>
    <row r="25" spans="1:9" ht="10.5" customHeight="1">
      <c r="A25" s="742" t="s">
        <v>370</v>
      </c>
      <c r="B25" s="743">
        <v>22</v>
      </c>
      <c r="C25" s="759">
        <f t="shared" si="1"/>
        <v>0.10206448619809788</v>
      </c>
      <c r="D25" s="760">
        <f t="shared" si="2"/>
        <v>6.2857142857142865</v>
      </c>
      <c r="E25" s="5"/>
    </row>
    <row r="26" spans="1:9" ht="10.5" customHeight="1">
      <c r="A26" s="742" t="s">
        <v>371</v>
      </c>
      <c r="B26" s="743">
        <v>4</v>
      </c>
      <c r="C26" s="759">
        <f t="shared" si="1"/>
        <v>1.8557179308745071E-2</v>
      </c>
      <c r="D26" s="760">
        <f t="shared" si="2"/>
        <v>1.1428571428571428</v>
      </c>
      <c r="E26" s="5"/>
    </row>
    <row r="27" spans="1:9" ht="10.5" customHeight="1">
      <c r="A27" s="742" t="s">
        <v>372</v>
      </c>
      <c r="B27" s="743">
        <v>22</v>
      </c>
      <c r="C27" s="759">
        <f t="shared" si="1"/>
        <v>0.10206448619809788</v>
      </c>
      <c r="D27" s="760">
        <f t="shared" si="2"/>
        <v>6.2857142857142865</v>
      </c>
      <c r="E27" s="5"/>
    </row>
    <row r="28" spans="1:9" ht="10.5" customHeight="1">
      <c r="A28" s="742" t="s">
        <v>1294</v>
      </c>
      <c r="B28" s="743">
        <v>17</v>
      </c>
      <c r="C28" s="759">
        <f t="shared" si="1"/>
        <v>7.8868012062166551E-2</v>
      </c>
      <c r="D28" s="760">
        <f t="shared" si="2"/>
        <v>4.8571428571428568</v>
      </c>
      <c r="E28" s="5"/>
    </row>
    <row r="29" spans="1:9" ht="10.5" hidden="1" customHeight="1">
      <c r="A29" s="764"/>
      <c r="B29" s="765"/>
      <c r="C29" s="766"/>
      <c r="D29" s="767"/>
      <c r="E29" s="5"/>
    </row>
    <row r="30" spans="1:9" ht="11.1" customHeight="1">
      <c r="A30" s="755" t="s">
        <v>406</v>
      </c>
      <c r="B30" s="756">
        <f>SUM(B31:B38)</f>
        <v>56</v>
      </c>
      <c r="C30" s="757">
        <f>(B30/$B$9)*100</f>
        <v>0.25980051032243096</v>
      </c>
      <c r="D30" s="758">
        <f>(B30/$B$40)*100</f>
        <v>0.6116207951070336</v>
      </c>
      <c r="E30" s="5"/>
    </row>
    <row r="31" spans="1:9" ht="11.1" customHeight="1">
      <c r="A31" s="742" t="s">
        <v>1295</v>
      </c>
      <c r="B31" s="2218">
        <v>7</v>
      </c>
      <c r="C31" s="759">
        <f>(B31/$B$9)*100</f>
        <v>3.2475063790303869E-2</v>
      </c>
      <c r="D31" s="760">
        <f>(B31/$B$10)*100</f>
        <v>2</v>
      </c>
      <c r="E31" s="5"/>
    </row>
    <row r="32" spans="1:9" ht="10.5" customHeight="1">
      <c r="A32" s="742" t="s">
        <v>374</v>
      </c>
      <c r="B32" s="743">
        <v>6</v>
      </c>
      <c r="C32" s="759">
        <f t="shared" ref="C32:C38" si="3">(B32/$B$9)*100</f>
        <v>2.7835768963117607E-2</v>
      </c>
      <c r="D32" s="760">
        <f t="shared" ref="D32:D38" si="4">(B32/$B$40)*100</f>
        <v>6.5530799475753604E-2</v>
      </c>
      <c r="E32" s="5"/>
      <c r="F32" s="2"/>
      <c r="G32" s="2"/>
      <c r="H32" s="2"/>
      <c r="I32" s="2"/>
    </row>
    <row r="33" spans="1:9" ht="10.5" customHeight="1">
      <c r="A33" s="742" t="s">
        <v>375</v>
      </c>
      <c r="B33" s="743">
        <v>4</v>
      </c>
      <c r="C33" s="759">
        <f t="shared" si="3"/>
        <v>1.8557179308745071E-2</v>
      </c>
      <c r="D33" s="760">
        <f t="shared" si="4"/>
        <v>4.3687199650502405E-2</v>
      </c>
      <c r="E33" s="5"/>
      <c r="F33" s="2"/>
      <c r="G33" s="2"/>
      <c r="H33" s="2"/>
      <c r="I33" s="2"/>
    </row>
    <row r="34" spans="1:9" ht="10.5" customHeight="1">
      <c r="A34" s="742" t="s">
        <v>376</v>
      </c>
      <c r="B34" s="743">
        <v>6</v>
      </c>
      <c r="C34" s="759">
        <f t="shared" si="3"/>
        <v>2.7835768963117607E-2</v>
      </c>
      <c r="D34" s="760">
        <f t="shared" si="4"/>
        <v>6.5530799475753604E-2</v>
      </c>
      <c r="E34" s="5"/>
      <c r="F34" s="2"/>
      <c r="G34" s="2"/>
      <c r="H34" s="2"/>
      <c r="I34" s="2"/>
    </row>
    <row r="35" spans="1:9" ht="10.5" customHeight="1">
      <c r="A35" s="742" t="s">
        <v>369</v>
      </c>
      <c r="B35" s="743">
        <v>14</v>
      </c>
      <c r="C35" s="759">
        <f t="shared" si="3"/>
        <v>6.4950127580607739E-2</v>
      </c>
      <c r="D35" s="760">
        <f t="shared" si="4"/>
        <v>0.1529051987767584</v>
      </c>
      <c r="E35" s="5"/>
      <c r="F35" s="2"/>
      <c r="G35" s="2"/>
      <c r="H35" s="2"/>
      <c r="I35" s="2"/>
    </row>
    <row r="36" spans="1:9" ht="10.5" customHeight="1">
      <c r="A36" s="742" t="s">
        <v>377</v>
      </c>
      <c r="B36" s="743">
        <v>7</v>
      </c>
      <c r="C36" s="759">
        <f t="shared" si="3"/>
        <v>3.2475063790303869E-2</v>
      </c>
      <c r="D36" s="760">
        <f t="shared" si="4"/>
        <v>7.64525993883792E-2</v>
      </c>
      <c r="E36" s="5"/>
      <c r="F36" s="2"/>
      <c r="G36" s="2"/>
      <c r="H36" s="2"/>
      <c r="I36" s="2"/>
    </row>
    <row r="37" spans="1:9" ht="10.5" customHeight="1">
      <c r="A37" s="742" t="s">
        <v>378</v>
      </c>
      <c r="B37" s="743">
        <v>8</v>
      </c>
      <c r="C37" s="759">
        <f t="shared" si="3"/>
        <v>3.7114358617490142E-2</v>
      </c>
      <c r="D37" s="760">
        <f t="shared" si="4"/>
        <v>8.737439930100481E-2</v>
      </c>
      <c r="E37" s="5"/>
      <c r="F37" s="2"/>
      <c r="G37" s="2"/>
      <c r="H37" s="2"/>
      <c r="I37" s="2"/>
    </row>
    <row r="38" spans="1:9" ht="10.5" customHeight="1">
      <c r="A38" s="742" t="s">
        <v>379</v>
      </c>
      <c r="B38" s="743">
        <v>4</v>
      </c>
      <c r="C38" s="759">
        <f t="shared" si="3"/>
        <v>1.8557179308745071E-2</v>
      </c>
      <c r="D38" s="760">
        <f t="shared" si="4"/>
        <v>4.3687199650502405E-2</v>
      </c>
      <c r="E38" s="5"/>
      <c r="F38" s="2"/>
      <c r="G38" s="2"/>
      <c r="H38" s="2"/>
      <c r="I38" s="2"/>
    </row>
    <row r="39" spans="1:9" ht="10.5" hidden="1" customHeight="1">
      <c r="A39" s="764"/>
      <c r="B39" s="765"/>
      <c r="C39" s="768"/>
      <c r="D39" s="765"/>
      <c r="E39" s="5"/>
    </row>
    <row r="40" spans="1:9" ht="11.1" customHeight="1">
      <c r="A40" s="755" t="s">
        <v>706</v>
      </c>
      <c r="B40" s="756">
        <f>(B42+B45+B48+B54+B63+B66+B72+B75+B80+B81+B82+B83+B84)</f>
        <v>9156</v>
      </c>
      <c r="C40" s="757">
        <f>(B40/$B$9)*100</f>
        <v>42.477383437717471</v>
      </c>
      <c r="D40" s="758">
        <f>(B40/$B$40)*100</f>
        <v>100</v>
      </c>
      <c r="E40" s="5"/>
    </row>
    <row r="41" spans="1:9" ht="10.5" hidden="1" customHeight="1">
      <c r="A41" s="764"/>
      <c r="B41" s="765"/>
      <c r="C41" s="768"/>
      <c r="D41" s="765"/>
      <c r="E41" s="5"/>
    </row>
    <row r="42" spans="1:9" ht="10.5" customHeight="1">
      <c r="A42" s="738" t="s">
        <v>729</v>
      </c>
      <c r="B42" s="741">
        <f>SUM(B43:B44)</f>
        <v>253</v>
      </c>
      <c r="C42" s="769">
        <f t="shared" ref="C42:C57" si="5">(B42/$B$9)*100</f>
        <v>1.1737415912781257</v>
      </c>
      <c r="D42" s="770">
        <f t="shared" ref="D42:D57" si="6">(B42/$B$40)*100</f>
        <v>2.763215377894277</v>
      </c>
      <c r="E42" s="5"/>
    </row>
    <row r="43" spans="1:9" ht="10.5" customHeight="1">
      <c r="A43" s="771" t="s">
        <v>1122</v>
      </c>
      <c r="B43" s="772">
        <v>187</v>
      </c>
      <c r="C43" s="773">
        <f t="shared" si="5"/>
        <v>0.86754813268383213</v>
      </c>
      <c r="D43" s="774">
        <f t="shared" si="6"/>
        <v>2.0423765836609871</v>
      </c>
      <c r="E43" s="7"/>
    </row>
    <row r="44" spans="1:9" ht="10.5" customHeight="1">
      <c r="A44" s="771" t="s">
        <v>1121</v>
      </c>
      <c r="B44" s="772">
        <v>66</v>
      </c>
      <c r="C44" s="773">
        <f t="shared" si="5"/>
        <v>0.30619345859429364</v>
      </c>
      <c r="D44" s="774">
        <f t="shared" si="6"/>
        <v>0.72083879423328967</v>
      </c>
      <c r="E44" s="7"/>
    </row>
    <row r="45" spans="1:9" ht="10.5" customHeight="1">
      <c r="A45" s="775" t="s">
        <v>1250</v>
      </c>
      <c r="B45" s="776">
        <f>SUM(B46:B47)</f>
        <v>315</v>
      </c>
      <c r="C45" s="777">
        <f t="shared" si="5"/>
        <v>1.4613778705636742</v>
      </c>
      <c r="D45" s="778">
        <f t="shared" si="6"/>
        <v>3.4403669724770642</v>
      </c>
      <c r="E45" s="7"/>
      <c r="F45" s="8"/>
    </row>
    <row r="46" spans="1:9" ht="10.5" customHeight="1">
      <c r="A46" s="771" t="s">
        <v>1123</v>
      </c>
      <c r="B46" s="772">
        <v>151</v>
      </c>
      <c r="C46" s="773">
        <f t="shared" si="5"/>
        <v>0.70053351890512638</v>
      </c>
      <c r="D46" s="774">
        <f t="shared" si="6"/>
        <v>1.6491917868064656</v>
      </c>
      <c r="E46" s="7"/>
    </row>
    <row r="47" spans="1:9" ht="10.5" customHeight="1">
      <c r="A47" s="771" t="s">
        <v>1124</v>
      </c>
      <c r="B47" s="772">
        <v>164</v>
      </c>
      <c r="C47" s="773">
        <f t="shared" si="5"/>
        <v>0.76084435165854791</v>
      </c>
      <c r="D47" s="774">
        <f t="shared" si="6"/>
        <v>1.7911751856705984</v>
      </c>
      <c r="E47" s="7"/>
    </row>
    <row r="48" spans="1:9" ht="10.5" customHeight="1">
      <c r="A48" s="775" t="s">
        <v>1164</v>
      </c>
      <c r="B48" s="776">
        <f>SUM(B49:B53)</f>
        <v>984</v>
      </c>
      <c r="C48" s="777">
        <f t="shared" si="5"/>
        <v>4.565066109951287</v>
      </c>
      <c r="D48" s="778">
        <f t="shared" si="6"/>
        <v>10.747051114023591</v>
      </c>
      <c r="E48" s="7"/>
    </row>
    <row r="49" spans="1:5" ht="10.5" customHeight="1">
      <c r="A49" s="771" t="s">
        <v>1125</v>
      </c>
      <c r="B49" s="772">
        <v>209</v>
      </c>
      <c r="C49" s="773">
        <f t="shared" si="5"/>
        <v>0.96961261888192996</v>
      </c>
      <c r="D49" s="774">
        <f t="shared" si="6"/>
        <v>2.2826561817387505</v>
      </c>
      <c r="E49" s="7"/>
    </row>
    <row r="50" spans="1:5" ht="10.5" customHeight="1">
      <c r="A50" s="771" t="s">
        <v>1126</v>
      </c>
      <c r="B50" s="772">
        <v>176</v>
      </c>
      <c r="C50" s="773">
        <f t="shared" si="5"/>
        <v>0.81651588958478305</v>
      </c>
      <c r="D50" s="774">
        <f t="shared" si="6"/>
        <v>1.9222367846221056</v>
      </c>
      <c r="E50" s="7"/>
    </row>
    <row r="51" spans="1:5" ht="10.5" customHeight="1">
      <c r="A51" s="771" t="s">
        <v>1127</v>
      </c>
      <c r="B51" s="772">
        <v>154</v>
      </c>
      <c r="C51" s="773">
        <f t="shared" si="5"/>
        <v>0.71445140338668522</v>
      </c>
      <c r="D51" s="774">
        <f t="shared" si="6"/>
        <v>1.6819571865443423</v>
      </c>
      <c r="E51" s="7"/>
    </row>
    <row r="52" spans="1:5" ht="10.5" customHeight="1">
      <c r="A52" s="771" t="s">
        <v>1129</v>
      </c>
      <c r="B52" s="772">
        <v>379</v>
      </c>
      <c r="C52" s="773">
        <f t="shared" si="5"/>
        <v>1.7582927395035954</v>
      </c>
      <c r="D52" s="774">
        <f>(B52/$B$40)*100</f>
        <v>4.1393621668851033</v>
      </c>
      <c r="E52" s="7"/>
    </row>
    <row r="53" spans="1:5" ht="10.5" customHeight="1">
      <c r="A53" s="771" t="s">
        <v>1128</v>
      </c>
      <c r="B53" s="772">
        <v>66</v>
      </c>
      <c r="C53" s="773">
        <f t="shared" si="5"/>
        <v>0.30619345859429364</v>
      </c>
      <c r="D53" s="774">
        <f t="shared" si="6"/>
        <v>0.72083879423328967</v>
      </c>
      <c r="E53" s="7"/>
    </row>
    <row r="54" spans="1:5" ht="10.5" customHeight="1">
      <c r="A54" s="775" t="s">
        <v>1112</v>
      </c>
      <c r="B54" s="776">
        <f>SUM(B55:B62)</f>
        <v>2495</v>
      </c>
      <c r="C54" s="777">
        <f t="shared" si="5"/>
        <v>11.575040593829739</v>
      </c>
      <c r="D54" s="778">
        <f t="shared" si="6"/>
        <v>27.249890782000875</v>
      </c>
      <c r="E54" s="5"/>
    </row>
    <row r="55" spans="1:5" ht="10.5" customHeight="1">
      <c r="A55" s="771" t="s">
        <v>1130</v>
      </c>
      <c r="B55" s="772">
        <v>486</v>
      </c>
      <c r="C55" s="773">
        <f t="shared" si="5"/>
        <v>2.2546972860125263</v>
      </c>
      <c r="D55" s="774">
        <f t="shared" si="6"/>
        <v>5.3079947575360418</v>
      </c>
      <c r="E55" s="5"/>
    </row>
    <row r="56" spans="1:5" ht="10.5" customHeight="1">
      <c r="A56" s="771" t="s">
        <v>1131</v>
      </c>
      <c r="B56" s="772">
        <v>87</v>
      </c>
      <c r="C56" s="773">
        <f>(B56/$B$9)*100</f>
        <v>0.4036186499652053</v>
      </c>
      <c r="D56" s="774">
        <f>(B56/$B$40)*100</f>
        <v>0.95019659239842724</v>
      </c>
      <c r="E56" s="5"/>
    </row>
    <row r="57" spans="1:5" ht="10.5" customHeight="1">
      <c r="A57" s="771" t="s">
        <v>1133</v>
      </c>
      <c r="B57" s="772">
        <v>41</v>
      </c>
      <c r="C57" s="773">
        <f t="shared" si="5"/>
        <v>0.19021108791463698</v>
      </c>
      <c r="D57" s="774">
        <f t="shared" si="6"/>
        <v>0.4477937964176496</v>
      </c>
      <c r="E57" s="5"/>
    </row>
    <row r="58" spans="1:5" ht="10.5" customHeight="1">
      <c r="A58" s="771" t="s">
        <v>1134</v>
      </c>
      <c r="B58" s="772">
        <v>591</v>
      </c>
      <c r="C58" s="773">
        <f>(B58/$B$9)*100</f>
        <v>2.7418232428670843</v>
      </c>
      <c r="D58" s="774">
        <f>(B58/$B$40)*100</f>
        <v>6.4547837483617299</v>
      </c>
      <c r="E58" s="5"/>
    </row>
    <row r="59" spans="1:5" ht="10.5" customHeight="1">
      <c r="A59" s="771" t="s">
        <v>1132</v>
      </c>
      <c r="B59" s="772">
        <v>51</v>
      </c>
      <c r="C59" s="773">
        <f>(B59/$B$9)*100</f>
        <v>0.23660403618649967</v>
      </c>
      <c r="D59" s="774">
        <f>(B59/$B$40)*100</f>
        <v>0.55701179554390567</v>
      </c>
      <c r="E59" s="5"/>
    </row>
    <row r="60" spans="1:5" ht="10.5" customHeight="1">
      <c r="A60" s="771" t="s">
        <v>1135</v>
      </c>
      <c r="B60" s="772">
        <v>1097</v>
      </c>
      <c r="C60" s="773">
        <f>(B60/$B$9)*100</f>
        <v>5.0893064254233362</v>
      </c>
      <c r="D60" s="774">
        <f>(B60/$B$40)*100</f>
        <v>11.981214504150284</v>
      </c>
      <c r="E60" s="5"/>
    </row>
    <row r="61" spans="1:5" ht="10.5" customHeight="1">
      <c r="A61" s="771" t="s">
        <v>1136</v>
      </c>
      <c r="B61" s="772">
        <v>49</v>
      </c>
      <c r="C61" s="773">
        <f>(B61/$B$9)*100</f>
        <v>0.22732544653212713</v>
      </c>
      <c r="D61" s="774">
        <f>(B61/$B$40)*100</f>
        <v>0.53516819571865437</v>
      </c>
      <c r="E61" s="5"/>
    </row>
    <row r="62" spans="1:5" ht="10.5" customHeight="1">
      <c r="A62" s="771" t="s">
        <v>1138</v>
      </c>
      <c r="B62" s="772">
        <v>93</v>
      </c>
      <c r="C62" s="773">
        <f t="shared" ref="C62:C86" si="7">(B62/$B$9)*100</f>
        <v>0.43145441892832287</v>
      </c>
      <c r="D62" s="774">
        <f t="shared" ref="D62:D86" si="8">(B62/$B$40)*100</f>
        <v>1.0157273918741807</v>
      </c>
      <c r="E62" s="5"/>
    </row>
    <row r="63" spans="1:5" ht="9.9499999999999993" customHeight="1">
      <c r="A63" s="775" t="s">
        <v>723</v>
      </c>
      <c r="B63" s="776">
        <f>SUM(B64:B65)</f>
        <v>1509</v>
      </c>
      <c r="C63" s="777">
        <f t="shared" si="7"/>
        <v>7.0006958942240782</v>
      </c>
      <c r="D63" s="778">
        <f t="shared" si="8"/>
        <v>16.480996068152031</v>
      </c>
      <c r="E63" s="5"/>
    </row>
    <row r="64" spans="1:5" ht="10.5" customHeight="1">
      <c r="A64" s="771" t="s">
        <v>1139</v>
      </c>
      <c r="B64" s="772">
        <v>1363</v>
      </c>
      <c r="C64" s="773">
        <f t="shared" si="7"/>
        <v>6.3233588494548822</v>
      </c>
      <c r="D64" s="774">
        <f t="shared" si="8"/>
        <v>14.886413280908695</v>
      </c>
      <c r="E64" s="5"/>
    </row>
    <row r="65" spans="1:5" ht="10.5" customHeight="1">
      <c r="A65" s="771" t="s">
        <v>1140</v>
      </c>
      <c r="B65" s="772">
        <v>146</v>
      </c>
      <c r="C65" s="773">
        <f t="shared" si="7"/>
        <v>0.6773370447691951</v>
      </c>
      <c r="D65" s="774">
        <f t="shared" si="8"/>
        <v>1.5945827872433378</v>
      </c>
      <c r="E65" s="5"/>
    </row>
    <row r="66" spans="1:5" ht="9.9499999999999993" customHeight="1">
      <c r="A66" s="775" t="s">
        <v>724</v>
      </c>
      <c r="B66" s="776">
        <f>SUM(B67:B71)</f>
        <v>912</v>
      </c>
      <c r="C66" s="777">
        <f t="shared" si="7"/>
        <v>4.2310368823938758</v>
      </c>
      <c r="D66" s="778">
        <f t="shared" si="8"/>
        <v>9.960681520314548</v>
      </c>
      <c r="E66" s="5"/>
    </row>
    <row r="67" spans="1:5" ht="10.5" customHeight="1">
      <c r="A67" s="771" t="s">
        <v>1130</v>
      </c>
      <c r="B67" s="772">
        <v>261</v>
      </c>
      <c r="C67" s="773">
        <f t="shared" si="7"/>
        <v>1.210855949895616</v>
      </c>
      <c r="D67" s="774">
        <f t="shared" si="8"/>
        <v>2.8505897771952817</v>
      </c>
      <c r="E67" s="5"/>
    </row>
    <row r="68" spans="1:5" ht="10.5" customHeight="1">
      <c r="A68" s="771" t="s">
        <v>1137</v>
      </c>
      <c r="B68" s="772">
        <v>49</v>
      </c>
      <c r="C68" s="773">
        <f t="shared" si="7"/>
        <v>0.22732544653212713</v>
      </c>
      <c r="D68" s="774">
        <f t="shared" si="8"/>
        <v>0.53516819571865437</v>
      </c>
      <c r="E68" s="5"/>
    </row>
    <row r="69" spans="1:5" ht="10.5" customHeight="1">
      <c r="A69" s="771" t="s">
        <v>1141</v>
      </c>
      <c r="B69" s="772">
        <v>114</v>
      </c>
      <c r="C69" s="773">
        <f t="shared" si="7"/>
        <v>0.52887961029923447</v>
      </c>
      <c r="D69" s="774">
        <f t="shared" si="8"/>
        <v>1.2450851900393185</v>
      </c>
      <c r="E69" s="5"/>
    </row>
    <row r="70" spans="1:5" ht="10.5" customHeight="1">
      <c r="A70" s="771" t="s">
        <v>1142</v>
      </c>
      <c r="B70" s="772">
        <v>428</v>
      </c>
      <c r="C70" s="773">
        <f t="shared" si="7"/>
        <v>1.9856181860357227</v>
      </c>
      <c r="D70" s="774">
        <f t="shared" si="8"/>
        <v>4.6745303626037575</v>
      </c>
      <c r="E70" s="5"/>
    </row>
    <row r="71" spans="1:5" ht="10.5" customHeight="1">
      <c r="A71" s="771" t="s">
        <v>1143</v>
      </c>
      <c r="B71" s="772">
        <v>60</v>
      </c>
      <c r="C71" s="773">
        <f t="shared" si="7"/>
        <v>0.27835768963117608</v>
      </c>
      <c r="D71" s="774">
        <f t="shared" si="8"/>
        <v>0.65530799475753598</v>
      </c>
      <c r="E71" s="5"/>
    </row>
    <row r="72" spans="1:5" ht="9.9499999999999993" customHeight="1">
      <c r="A72" s="779" t="s">
        <v>731</v>
      </c>
      <c r="B72" s="780">
        <f>SUM(B73:B74)</f>
        <v>503</v>
      </c>
      <c r="C72" s="781">
        <f t="shared" si="7"/>
        <v>2.3335652980746926</v>
      </c>
      <c r="D72" s="782">
        <f t="shared" si="8"/>
        <v>5.4936653560506779</v>
      </c>
      <c r="E72" s="5"/>
    </row>
    <row r="73" spans="1:5" ht="9.9499999999999993" customHeight="1">
      <c r="A73" s="771" t="s">
        <v>1296</v>
      </c>
      <c r="B73" s="783">
        <v>453</v>
      </c>
      <c r="C73" s="759">
        <f t="shared" si="7"/>
        <v>2.1016005567153795</v>
      </c>
      <c r="D73" s="774">
        <f t="shared" si="8"/>
        <v>4.9475753604193971</v>
      </c>
      <c r="E73" s="5"/>
    </row>
    <row r="74" spans="1:5" ht="9.9499999999999993" customHeight="1">
      <c r="A74" s="771" t="s">
        <v>1297</v>
      </c>
      <c r="B74" s="783">
        <v>50</v>
      </c>
      <c r="C74" s="759">
        <f t="shared" si="7"/>
        <v>0.23196474135931339</v>
      </c>
      <c r="D74" s="774">
        <f t="shared" si="8"/>
        <v>0.54608999563128002</v>
      </c>
      <c r="E74" s="5"/>
    </row>
    <row r="75" spans="1:5" ht="9.9499999999999993" customHeight="1">
      <c r="A75" s="779" t="s">
        <v>1251</v>
      </c>
      <c r="B75" s="780">
        <f>SUM(B76:B79)</f>
        <v>141</v>
      </c>
      <c r="C75" s="781">
        <f t="shared" si="7"/>
        <v>0.6541405706332637</v>
      </c>
      <c r="D75" s="782">
        <f t="shared" si="8"/>
        <v>1.5399737876802095</v>
      </c>
      <c r="E75" s="5"/>
    </row>
    <row r="76" spans="1:5" ht="10.5" customHeight="1">
      <c r="A76" s="771" t="s">
        <v>1130</v>
      </c>
      <c r="B76" s="772">
        <v>77</v>
      </c>
      <c r="C76" s="773">
        <f t="shared" si="7"/>
        <v>0.35722570169334261</v>
      </c>
      <c r="D76" s="774">
        <f t="shared" si="8"/>
        <v>0.84097859327217117</v>
      </c>
      <c r="E76" s="5"/>
    </row>
    <row r="77" spans="1:5" ht="10.5" customHeight="1">
      <c r="A77" s="771" t="s">
        <v>1144</v>
      </c>
      <c r="B77" s="772">
        <v>9</v>
      </c>
      <c r="C77" s="773">
        <f t="shared" si="7"/>
        <v>4.1753653444676408E-2</v>
      </c>
      <c r="D77" s="774">
        <f t="shared" si="8"/>
        <v>9.8296199213630392E-2</v>
      </c>
      <c r="E77" s="5"/>
    </row>
    <row r="78" spans="1:5" ht="10.5" customHeight="1">
      <c r="A78" s="771" t="s">
        <v>1145</v>
      </c>
      <c r="B78" s="772">
        <v>31</v>
      </c>
      <c r="C78" s="773">
        <f t="shared" si="7"/>
        <v>0.14381813964277429</v>
      </c>
      <c r="D78" s="774">
        <f>(B78/$B$40)*100</f>
        <v>0.33857579729139359</v>
      </c>
      <c r="E78" s="5"/>
    </row>
    <row r="79" spans="1:5" ht="10.5" customHeight="1">
      <c r="A79" s="771" t="s">
        <v>1117</v>
      </c>
      <c r="B79" s="772">
        <v>24</v>
      </c>
      <c r="C79" s="773">
        <f t="shared" si="7"/>
        <v>0.11134307585247043</v>
      </c>
      <c r="D79" s="774">
        <f t="shared" si="8"/>
        <v>0.26212319790301442</v>
      </c>
      <c r="E79" s="5"/>
    </row>
    <row r="80" spans="1:5" ht="10.5" customHeight="1">
      <c r="A80" s="775" t="s">
        <v>1254</v>
      </c>
      <c r="B80" s="776">
        <v>55</v>
      </c>
      <c r="C80" s="777">
        <f t="shared" si="7"/>
        <v>0.25516121549524473</v>
      </c>
      <c r="D80" s="778">
        <f t="shared" si="8"/>
        <v>0.60069899519440806</v>
      </c>
      <c r="E80" s="5"/>
    </row>
    <row r="81" spans="1:5" ht="10.5" customHeight="1">
      <c r="A81" s="779" t="s">
        <v>733</v>
      </c>
      <c r="B81" s="780">
        <v>691</v>
      </c>
      <c r="C81" s="781">
        <f t="shared" si="7"/>
        <v>3.205752725585711</v>
      </c>
      <c r="D81" s="782">
        <f t="shared" si="8"/>
        <v>7.5469637396242906</v>
      </c>
      <c r="E81" s="5"/>
    </row>
    <row r="82" spans="1:5" ht="10.5" customHeight="1">
      <c r="A82" s="779" t="s">
        <v>1253</v>
      </c>
      <c r="B82" s="780">
        <v>253</v>
      </c>
      <c r="C82" s="781">
        <f t="shared" si="7"/>
        <v>1.1737415912781257</v>
      </c>
      <c r="D82" s="782">
        <f t="shared" si="8"/>
        <v>2.763215377894277</v>
      </c>
      <c r="E82" s="5"/>
    </row>
    <row r="83" spans="1:5" ht="10.5" customHeight="1">
      <c r="A83" s="779" t="s">
        <v>727</v>
      </c>
      <c r="B83" s="780">
        <v>322</v>
      </c>
      <c r="C83" s="781">
        <f t="shared" si="7"/>
        <v>1.4938529343539781</v>
      </c>
      <c r="D83" s="782">
        <f t="shared" si="8"/>
        <v>3.5168195718654434</v>
      </c>
      <c r="E83" s="5"/>
    </row>
    <row r="84" spans="1:5" ht="10.5" customHeight="1">
      <c r="A84" s="779" t="s">
        <v>728</v>
      </c>
      <c r="B84" s="780">
        <f>SUM(B85:B86)</f>
        <v>723</v>
      </c>
      <c r="C84" s="781">
        <f t="shared" si="7"/>
        <v>3.3542101600556715</v>
      </c>
      <c r="D84" s="782">
        <f t="shared" si="8"/>
        <v>7.8964613368283088</v>
      </c>
      <c r="E84" s="5"/>
    </row>
    <row r="85" spans="1:5" ht="10.5" customHeight="1">
      <c r="A85" s="771" t="s">
        <v>1146</v>
      </c>
      <c r="B85" s="772">
        <v>670</v>
      </c>
      <c r="C85" s="773">
        <f t="shared" si="7"/>
        <v>3.1083275342147996</v>
      </c>
      <c r="D85" s="774">
        <f t="shared" si="8"/>
        <v>7.3176059414591528</v>
      </c>
      <c r="E85" s="5"/>
    </row>
    <row r="86" spans="1:5" ht="10.5" customHeight="1">
      <c r="A86" s="771" t="s">
        <v>1247</v>
      </c>
      <c r="B86" s="772">
        <v>53</v>
      </c>
      <c r="C86" s="773">
        <f t="shared" si="7"/>
        <v>0.24588262584087217</v>
      </c>
      <c r="D86" s="774">
        <f t="shared" si="8"/>
        <v>0.57885539536915687</v>
      </c>
      <c r="E86" s="5"/>
    </row>
    <row r="87" spans="1:5" ht="11.1" customHeight="1">
      <c r="A87" s="786" t="s">
        <v>621</v>
      </c>
      <c r="B87" s="787">
        <f>SUM(B88:B103)</f>
        <v>12049</v>
      </c>
      <c r="C87" s="788">
        <f t="shared" ref="C87:C103" si="9">(B87/$B$9)*100</f>
        <v>55.898863372767337</v>
      </c>
      <c r="D87" s="789">
        <f t="shared" ref="D87:D103" si="10">(B87/$B$87)*100</f>
        <v>100</v>
      </c>
      <c r="E87" s="5"/>
    </row>
    <row r="88" spans="1:5" ht="10.5" customHeight="1">
      <c r="A88" s="790" t="s">
        <v>381</v>
      </c>
      <c r="B88" s="783">
        <v>3383</v>
      </c>
      <c r="C88" s="784">
        <f t="shared" si="9"/>
        <v>15.694734400371143</v>
      </c>
      <c r="D88" s="785">
        <f t="shared" si="10"/>
        <v>28.07701883973774</v>
      </c>
      <c r="E88" s="5"/>
    </row>
    <row r="89" spans="1:5" ht="10.5" customHeight="1">
      <c r="A89" s="790" t="s">
        <v>382</v>
      </c>
      <c r="B89" s="783">
        <v>835</v>
      </c>
      <c r="C89" s="784">
        <f t="shared" si="9"/>
        <v>3.8738111807005335</v>
      </c>
      <c r="D89" s="785">
        <f t="shared" si="10"/>
        <v>6.9300356876089308</v>
      </c>
      <c r="E89" s="5"/>
    </row>
    <row r="90" spans="1:5" ht="10.5" customHeight="1">
      <c r="A90" s="790" t="s">
        <v>383</v>
      </c>
      <c r="B90" s="783">
        <v>1141</v>
      </c>
      <c r="C90" s="784">
        <f t="shared" si="9"/>
        <v>5.2934353978195317</v>
      </c>
      <c r="D90" s="785">
        <f t="shared" si="10"/>
        <v>9.4696655324093282</v>
      </c>
      <c r="E90" s="5"/>
    </row>
    <row r="91" spans="1:5" ht="10.5" customHeight="1">
      <c r="A91" s="790" t="s">
        <v>384</v>
      </c>
      <c r="B91" s="783">
        <v>970</v>
      </c>
      <c r="C91" s="784">
        <f t="shared" si="9"/>
        <v>4.50011598237068</v>
      </c>
      <c r="D91" s="785">
        <f t="shared" si="10"/>
        <v>8.0504606191385175</v>
      </c>
      <c r="E91" s="5"/>
    </row>
    <row r="92" spans="1:5" ht="10.5" customHeight="1">
      <c r="A92" s="790" t="s">
        <v>385</v>
      </c>
      <c r="B92" s="783">
        <v>973</v>
      </c>
      <c r="C92" s="784">
        <f t="shared" si="9"/>
        <v>4.5140338668522384</v>
      </c>
      <c r="D92" s="785">
        <f t="shared" si="10"/>
        <v>8.0753589509502852</v>
      </c>
      <c r="E92" s="5"/>
    </row>
    <row r="93" spans="1:5" ht="10.5" customHeight="1">
      <c r="A93" s="790" t="s">
        <v>386</v>
      </c>
      <c r="B93" s="783">
        <v>376</v>
      </c>
      <c r="C93" s="784">
        <f t="shared" si="9"/>
        <v>1.7443748550220368</v>
      </c>
      <c r="D93" s="785">
        <f t="shared" si="10"/>
        <v>3.1205909204083326</v>
      </c>
      <c r="E93" s="5"/>
    </row>
    <row r="94" spans="1:5" ht="10.5" customHeight="1">
      <c r="A94" s="790" t="s">
        <v>387</v>
      </c>
      <c r="B94" s="783">
        <v>559</v>
      </c>
      <c r="C94" s="784">
        <f t="shared" si="9"/>
        <v>2.5933658083971238</v>
      </c>
      <c r="D94" s="785">
        <f t="shared" si="10"/>
        <v>4.6393891609262186</v>
      </c>
      <c r="E94" s="5"/>
    </row>
    <row r="95" spans="1:5" ht="10.5" customHeight="1">
      <c r="A95" s="790" t="s">
        <v>388</v>
      </c>
      <c r="B95" s="783">
        <v>363</v>
      </c>
      <c r="C95" s="784">
        <f t="shared" si="9"/>
        <v>1.6840640222686152</v>
      </c>
      <c r="D95" s="785">
        <f t="shared" si="10"/>
        <v>3.0126981492240019</v>
      </c>
      <c r="E95" s="5"/>
    </row>
    <row r="96" spans="1:5" ht="10.5" customHeight="1">
      <c r="A96" s="790" t="s">
        <v>389</v>
      </c>
      <c r="B96" s="783">
        <v>255</v>
      </c>
      <c r="C96" s="784">
        <f t="shared" si="9"/>
        <v>1.1830201809324983</v>
      </c>
      <c r="D96" s="785">
        <f t="shared" si="10"/>
        <v>2.1163582040003321</v>
      </c>
      <c r="E96" s="5"/>
    </row>
    <row r="97" spans="1:6" ht="10.5" customHeight="1">
      <c r="A97" s="790" t="s">
        <v>390</v>
      </c>
      <c r="B97" s="783">
        <v>293</v>
      </c>
      <c r="C97" s="784">
        <f t="shared" si="9"/>
        <v>1.3593133843655765</v>
      </c>
      <c r="D97" s="785">
        <f t="shared" si="10"/>
        <v>2.4317370736160679</v>
      </c>
      <c r="E97" s="5"/>
    </row>
    <row r="98" spans="1:6" ht="10.5" customHeight="1">
      <c r="A98" s="790" t="s">
        <v>391</v>
      </c>
      <c r="B98" s="783">
        <v>284</v>
      </c>
      <c r="C98" s="784">
        <f t="shared" si="9"/>
        <v>1.3175597309209</v>
      </c>
      <c r="D98" s="785">
        <f t="shared" si="10"/>
        <v>2.3570420781807622</v>
      </c>
      <c r="E98" s="5"/>
    </row>
    <row r="99" spans="1:6" ht="10.5" customHeight="1">
      <c r="A99" s="790" t="s">
        <v>392</v>
      </c>
      <c r="B99" s="783">
        <v>223</v>
      </c>
      <c r="C99" s="784">
        <f t="shared" si="9"/>
        <v>1.0345627464625378</v>
      </c>
      <c r="D99" s="785">
        <f t="shared" si="10"/>
        <v>1.8507759980081335</v>
      </c>
      <c r="E99" s="5"/>
    </row>
    <row r="100" spans="1:6" ht="10.5" customHeight="1">
      <c r="A100" s="790" t="s">
        <v>393</v>
      </c>
      <c r="B100" s="783">
        <v>1623</v>
      </c>
      <c r="C100" s="784">
        <f t="shared" si="9"/>
        <v>7.5295755045233133</v>
      </c>
      <c r="D100" s="785">
        <f t="shared" si="10"/>
        <v>13.46999751016682</v>
      </c>
      <c r="E100" s="5"/>
    </row>
    <row r="101" spans="1:6" ht="10.5" customHeight="1">
      <c r="A101" s="790" t="s">
        <v>394</v>
      </c>
      <c r="B101" s="783">
        <v>560</v>
      </c>
      <c r="C101" s="784">
        <f t="shared" si="9"/>
        <v>2.5980051032243097</v>
      </c>
      <c r="D101" s="785">
        <f t="shared" si="10"/>
        <v>4.6476886048634745</v>
      </c>
      <c r="E101" s="5"/>
      <c r="F101" s="4"/>
    </row>
    <row r="102" spans="1:6" ht="10.5" customHeight="1">
      <c r="A102" s="790" t="s">
        <v>395</v>
      </c>
      <c r="B102" s="783">
        <v>92</v>
      </c>
      <c r="C102" s="784">
        <f t="shared" si="9"/>
        <v>0.42681512410113664</v>
      </c>
      <c r="D102" s="785">
        <f t="shared" si="10"/>
        <v>0.7635488422275708</v>
      </c>
      <c r="E102" s="7"/>
      <c r="F102" s="4"/>
    </row>
    <row r="103" spans="1:6" ht="10.5" customHeight="1">
      <c r="A103" s="790" t="s">
        <v>1113</v>
      </c>
      <c r="B103" s="783">
        <v>119</v>
      </c>
      <c r="C103" s="784">
        <f t="shared" si="9"/>
        <v>0.55207608443516587</v>
      </c>
      <c r="D103" s="785">
        <f t="shared" si="10"/>
        <v>0.98763382853348824</v>
      </c>
      <c r="E103" s="6"/>
    </row>
    <row r="104" spans="1:6" ht="15.75" customHeight="1">
      <c r="A104" s="791" t="s">
        <v>1114</v>
      </c>
      <c r="B104" s="791"/>
      <c r="C104" s="791"/>
      <c r="D104" s="2219" t="s">
        <v>397</v>
      </c>
      <c r="E104" s="2"/>
    </row>
    <row r="105" spans="1:6" ht="8.1" customHeight="1">
      <c r="A105" s="2"/>
      <c r="B105" s="2"/>
      <c r="C105" s="2"/>
      <c r="D105" s="2"/>
    </row>
    <row r="106" spans="1:6" ht="8.1" customHeight="1">
      <c r="A106" s="2"/>
      <c r="B106" s="2"/>
      <c r="C106" s="2"/>
      <c r="D106" s="2"/>
    </row>
    <row r="108" spans="1:6">
      <c r="F108" s="1" t="s">
        <v>396</v>
      </c>
    </row>
    <row r="158" spans="4:4">
      <c r="D158" s="1" t="s">
        <v>396</v>
      </c>
    </row>
  </sheetData>
  <sheetProtection password="CA55" sheet="1" objects="1" scenarios="1"/>
  <mergeCells count="4">
    <mergeCell ref="A1:D1"/>
    <mergeCell ref="A3:D3"/>
    <mergeCell ref="A4:D4"/>
    <mergeCell ref="A6:D6"/>
  </mergeCells>
  <phoneticPr fontId="101" type="noConversion"/>
  <printOptions horizontalCentered="1"/>
  <pageMargins left="0.78740157480314965" right="0.31496062992125984" top="0.19685039370078741" bottom="0.19685039370078741" header="0" footer="0"/>
  <pageSetup scale="70" orientation="portrait" horizontalDpi="300" verticalDpi="300" r:id="rId1"/>
  <headerFooter alignWithMargins="0">
    <oddFooter xml:space="preserve">&amp;L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J48"/>
  <sheetViews>
    <sheetView showGridLines="0" workbookViewId="0">
      <selection activeCell="B22" sqref="B22"/>
    </sheetView>
  </sheetViews>
  <sheetFormatPr baseColWidth="10" defaultColWidth="6.83203125" defaultRowHeight="9"/>
  <cols>
    <col min="1" max="1" width="32.5" style="2633" customWidth="1"/>
    <col min="2" max="2" width="10.6640625" style="2633" customWidth="1"/>
    <col min="3" max="3" width="10.33203125" style="2633" customWidth="1"/>
    <col min="4" max="4" width="9.6640625" style="2633" customWidth="1"/>
    <col min="5" max="5" width="10.33203125" style="2633" customWidth="1"/>
    <col min="6" max="7" width="10.1640625" style="2633" customWidth="1"/>
    <col min="8" max="9" width="11.1640625" style="2633" customWidth="1"/>
    <col min="10" max="10" width="11.83203125" style="2633" customWidth="1"/>
    <col min="11" max="16384" width="6.83203125" style="2633"/>
  </cols>
  <sheetData>
    <row r="1" spans="1:10" ht="16.5" customHeight="1">
      <c r="A1" s="3302" t="s">
        <v>359</v>
      </c>
      <c r="B1" s="3302"/>
      <c r="C1" s="3302"/>
      <c r="D1" s="3302"/>
      <c r="E1" s="3302"/>
      <c r="F1" s="3302"/>
      <c r="G1" s="3302"/>
      <c r="H1" s="3302"/>
      <c r="I1" s="3302"/>
      <c r="J1" s="317"/>
    </row>
    <row r="2" spans="1:10" ht="4.5" customHeight="1">
      <c r="A2" s="2634"/>
      <c r="B2" s="2634"/>
      <c r="C2" s="2634"/>
      <c r="D2" s="2634"/>
      <c r="E2" s="2634"/>
      <c r="F2" s="2634"/>
      <c r="G2" s="2634"/>
      <c r="H2" s="2634"/>
      <c r="I2" s="2634"/>
      <c r="J2" s="2634"/>
    </row>
    <row r="3" spans="1:10" ht="12.75">
      <c r="A3" s="3303" t="s">
        <v>737</v>
      </c>
      <c r="B3" s="3303"/>
      <c r="C3" s="3303"/>
      <c r="D3" s="3303"/>
      <c r="E3" s="3303"/>
      <c r="F3" s="3303"/>
      <c r="G3" s="3303"/>
      <c r="H3" s="3303"/>
      <c r="I3" s="3303"/>
      <c r="J3" s="317"/>
    </row>
    <row r="4" spans="1:10" ht="12.75">
      <c r="A4" s="3303" t="s">
        <v>738</v>
      </c>
      <c r="B4" s="3303"/>
      <c r="C4" s="3303"/>
      <c r="D4" s="3303"/>
      <c r="E4" s="3303"/>
      <c r="F4" s="3303"/>
      <c r="G4" s="3303"/>
      <c r="H4" s="3303"/>
      <c r="I4" s="3303"/>
      <c r="J4" s="317"/>
    </row>
    <row r="5" spans="1:10" ht="3.75" customHeight="1">
      <c r="A5" s="2635"/>
      <c r="B5" s="2635"/>
      <c r="C5" s="2635"/>
      <c r="D5" s="2635"/>
      <c r="E5" s="2635"/>
      <c r="F5" s="2635"/>
      <c r="G5" s="2635"/>
      <c r="H5" s="2635"/>
      <c r="I5" s="2635"/>
      <c r="J5" s="2635"/>
    </row>
    <row r="6" spans="1:10" ht="12.75">
      <c r="A6" s="3301" t="s">
        <v>739</v>
      </c>
      <c r="B6" s="3301"/>
      <c r="C6" s="3301"/>
      <c r="D6" s="3301"/>
      <c r="E6" s="3301"/>
      <c r="F6" s="3301"/>
      <c r="G6" s="3301"/>
      <c r="H6" s="3301"/>
      <c r="I6" s="3301"/>
      <c r="J6"/>
    </row>
    <row r="7" spans="1:10" ht="15" customHeight="1">
      <c r="A7" s="2636"/>
      <c r="B7" s="2637" t="s">
        <v>740</v>
      </c>
      <c r="C7" s="2638"/>
      <c r="D7" s="2639"/>
      <c r="E7" s="2637" t="s">
        <v>741</v>
      </c>
      <c r="F7" s="2638"/>
      <c r="G7" s="2639"/>
      <c r="H7" s="3304" t="s">
        <v>742</v>
      </c>
      <c r="I7" s="3305"/>
      <c r="J7" s="2640"/>
    </row>
    <row r="8" spans="1:10" ht="15" customHeight="1">
      <c r="A8" s="2641" t="s">
        <v>398</v>
      </c>
      <c r="B8" s="2642"/>
      <c r="C8" s="2643"/>
      <c r="D8" s="2643"/>
      <c r="E8" s="2644" t="s">
        <v>743</v>
      </c>
      <c r="F8" s="2645"/>
      <c r="G8" s="2646"/>
      <c r="H8" s="3299" t="s">
        <v>744</v>
      </c>
      <c r="I8" s="3300"/>
      <c r="J8" s="2647"/>
    </row>
    <row r="9" spans="1:10" ht="15" customHeight="1">
      <c r="A9" s="2648"/>
      <c r="B9" s="2649" t="s">
        <v>399</v>
      </c>
      <c r="C9" s="2649" t="s">
        <v>400</v>
      </c>
      <c r="D9" s="2650" t="s">
        <v>401</v>
      </c>
      <c r="E9" s="2649" t="s">
        <v>399</v>
      </c>
      <c r="F9" s="2650" t="s">
        <v>400</v>
      </c>
      <c r="G9" s="2649" t="s">
        <v>401</v>
      </c>
      <c r="H9" s="2651" t="s">
        <v>399</v>
      </c>
      <c r="I9" s="2652" t="s">
        <v>400</v>
      </c>
      <c r="J9" s="2653" t="s">
        <v>401</v>
      </c>
    </row>
    <row r="10" spans="1:10" ht="20.100000000000001" customHeight="1">
      <c r="A10" s="2654" t="s">
        <v>621</v>
      </c>
      <c r="B10" s="2655">
        <f t="shared" ref="B10:G10" si="0">SUM(B11:B26)</f>
        <v>5716</v>
      </c>
      <c r="C10" s="2655">
        <f t="shared" si="0"/>
        <v>224</v>
      </c>
      <c r="D10" s="2656">
        <f t="shared" si="0"/>
        <v>3</v>
      </c>
      <c r="E10" s="2655">
        <f t="shared" si="0"/>
        <v>5068</v>
      </c>
      <c r="F10" s="2656">
        <f t="shared" si="0"/>
        <v>163</v>
      </c>
      <c r="G10" s="2655">
        <f t="shared" si="0"/>
        <v>3</v>
      </c>
      <c r="H10" s="2657">
        <f>SUM(E10/B10)*100</f>
        <v>88.663400979706083</v>
      </c>
      <c r="I10" s="2658">
        <f>SUM(F10/C10)*100</f>
        <v>72.767857142857139</v>
      </c>
      <c r="J10" s="2658">
        <f>SUM(G10/D10)*100</f>
        <v>100</v>
      </c>
    </row>
    <row r="11" spans="1:10" ht="20.100000000000001" customHeight="1">
      <c r="A11" s="2659" t="s">
        <v>745</v>
      </c>
      <c r="B11" s="2660">
        <v>1850</v>
      </c>
      <c r="C11" s="2660">
        <v>89</v>
      </c>
      <c r="D11" s="2661"/>
      <c r="E11" s="2660">
        <v>1426</v>
      </c>
      <c r="F11" s="2661">
        <v>75</v>
      </c>
      <c r="G11" s="2660"/>
      <c r="H11" s="2662">
        <f t="shared" ref="H11:H20" si="1">SUM(E11/B11)*100</f>
        <v>77.081081081081081</v>
      </c>
      <c r="I11" s="2663">
        <f t="shared" ref="I11:I20" si="2">SUM(F11/C11)*100</f>
        <v>84.269662921348313</v>
      </c>
      <c r="J11" s="2663"/>
    </row>
    <row r="12" spans="1:10" ht="20.100000000000001" customHeight="1">
      <c r="A12" s="2659" t="s">
        <v>746</v>
      </c>
      <c r="B12" s="2660">
        <v>383</v>
      </c>
      <c r="C12" s="2660">
        <v>27</v>
      </c>
      <c r="D12" s="2661"/>
      <c r="E12" s="2660">
        <v>376</v>
      </c>
      <c r="F12" s="2661">
        <v>4</v>
      </c>
      <c r="G12" s="2660"/>
      <c r="H12" s="2662">
        <f t="shared" si="1"/>
        <v>98.172323759791126</v>
      </c>
      <c r="I12" s="2663">
        <f t="shared" si="2"/>
        <v>14.814814814814813</v>
      </c>
      <c r="J12" s="2664"/>
    </row>
    <row r="13" spans="1:10" ht="20.100000000000001" customHeight="1">
      <c r="A13" s="2659" t="s">
        <v>747</v>
      </c>
      <c r="B13" s="2660">
        <v>546</v>
      </c>
      <c r="C13" s="2660">
        <v>20</v>
      </c>
      <c r="D13" s="2661"/>
      <c r="E13" s="2660">
        <v>479</v>
      </c>
      <c r="F13" s="2661">
        <v>20</v>
      </c>
      <c r="G13" s="2660"/>
      <c r="H13" s="2662">
        <f t="shared" si="1"/>
        <v>87.728937728937723</v>
      </c>
      <c r="I13" s="2663">
        <f t="shared" si="2"/>
        <v>100</v>
      </c>
      <c r="J13" s="2664"/>
    </row>
    <row r="14" spans="1:10" ht="20.100000000000001" customHeight="1">
      <c r="A14" s="2659" t="s">
        <v>748</v>
      </c>
      <c r="B14" s="2660">
        <v>336</v>
      </c>
      <c r="C14" s="2660">
        <v>2</v>
      </c>
      <c r="D14" s="2661"/>
      <c r="E14" s="2660">
        <v>335</v>
      </c>
      <c r="F14" s="2661">
        <v>1</v>
      </c>
      <c r="G14" s="2660"/>
      <c r="H14" s="2662">
        <f t="shared" si="1"/>
        <v>99.702380952380949</v>
      </c>
      <c r="I14" s="2663">
        <f t="shared" si="2"/>
        <v>50</v>
      </c>
      <c r="J14" s="2664"/>
    </row>
    <row r="15" spans="1:10" ht="20.100000000000001" customHeight="1">
      <c r="A15" s="2659" t="s">
        <v>749</v>
      </c>
      <c r="B15" s="2660">
        <v>393</v>
      </c>
      <c r="C15" s="2660">
        <v>5</v>
      </c>
      <c r="D15" s="2661"/>
      <c r="E15" s="2660">
        <v>393</v>
      </c>
      <c r="F15" s="2661">
        <v>5</v>
      </c>
      <c r="G15" s="2660"/>
      <c r="H15" s="2662">
        <f t="shared" si="1"/>
        <v>100</v>
      </c>
      <c r="I15" s="2663">
        <f t="shared" si="2"/>
        <v>100</v>
      </c>
      <c r="J15" s="2664"/>
    </row>
    <row r="16" spans="1:10" ht="20.100000000000001" customHeight="1">
      <c r="A16" s="2659" t="s">
        <v>750</v>
      </c>
      <c r="B16" s="2660">
        <v>180</v>
      </c>
      <c r="C16" s="2660">
        <v>5</v>
      </c>
      <c r="D16" s="2661">
        <v>2</v>
      </c>
      <c r="E16" s="2660">
        <v>175</v>
      </c>
      <c r="F16" s="2661">
        <v>3</v>
      </c>
      <c r="G16" s="2660">
        <v>2</v>
      </c>
      <c r="H16" s="2662">
        <f t="shared" si="1"/>
        <v>97.222222222222214</v>
      </c>
      <c r="I16" s="2663">
        <f t="shared" si="2"/>
        <v>60</v>
      </c>
      <c r="J16" s="2663">
        <f>SUM(G16/D16)*100</f>
        <v>100</v>
      </c>
    </row>
    <row r="17" spans="1:10" ht="20.100000000000001" customHeight="1">
      <c r="A17" s="2659" t="s">
        <v>751</v>
      </c>
      <c r="B17" s="2660">
        <v>224</v>
      </c>
      <c r="C17" s="2660">
        <v>8</v>
      </c>
      <c r="D17" s="2661"/>
      <c r="E17" s="2660">
        <v>224</v>
      </c>
      <c r="F17" s="2661">
        <v>8</v>
      </c>
      <c r="G17" s="2660"/>
      <c r="H17" s="2662">
        <f t="shared" si="1"/>
        <v>100</v>
      </c>
      <c r="I17" s="2663">
        <f t="shared" si="2"/>
        <v>100</v>
      </c>
      <c r="J17" s="2664"/>
    </row>
    <row r="18" spans="1:10" ht="20.100000000000001" customHeight="1">
      <c r="A18" s="2659" t="s">
        <v>752</v>
      </c>
      <c r="B18" s="2660">
        <v>160</v>
      </c>
      <c r="C18" s="2660">
        <v>20</v>
      </c>
      <c r="D18" s="2661"/>
      <c r="E18" s="2660">
        <v>150</v>
      </c>
      <c r="F18" s="2661">
        <v>2</v>
      </c>
      <c r="G18" s="2660"/>
      <c r="H18" s="2662">
        <f t="shared" si="1"/>
        <v>93.75</v>
      </c>
      <c r="I18" s="2663">
        <f t="shared" si="2"/>
        <v>10</v>
      </c>
      <c r="J18" s="2664"/>
    </row>
    <row r="19" spans="1:10" ht="20.100000000000001" customHeight="1">
      <c r="A19" s="2659" t="s">
        <v>753</v>
      </c>
      <c r="B19" s="2660">
        <v>94</v>
      </c>
      <c r="C19" s="2660">
        <v>1</v>
      </c>
      <c r="D19" s="2661"/>
      <c r="E19" s="2660">
        <v>94</v>
      </c>
      <c r="F19" s="2661">
        <v>1</v>
      </c>
      <c r="G19" s="2660"/>
      <c r="H19" s="2662">
        <f t="shared" si="1"/>
        <v>100</v>
      </c>
      <c r="I19" s="2663">
        <f t="shared" si="2"/>
        <v>100</v>
      </c>
      <c r="J19" s="2664"/>
    </row>
    <row r="20" spans="1:10" ht="20.100000000000001" customHeight="1">
      <c r="A20" s="2659" t="s">
        <v>754</v>
      </c>
      <c r="B20" s="2660">
        <v>138</v>
      </c>
      <c r="C20" s="2660">
        <v>4</v>
      </c>
      <c r="D20" s="2661"/>
      <c r="E20" s="2660">
        <v>123</v>
      </c>
      <c r="F20" s="2661">
        <v>4</v>
      </c>
      <c r="G20" s="2660"/>
      <c r="H20" s="2662">
        <f t="shared" si="1"/>
        <v>89.130434782608688</v>
      </c>
      <c r="I20" s="2663">
        <f t="shared" si="2"/>
        <v>100</v>
      </c>
      <c r="J20" s="2664"/>
    </row>
    <row r="21" spans="1:10" ht="20.100000000000001" customHeight="1">
      <c r="A21" s="2659" t="s">
        <v>766</v>
      </c>
      <c r="B21" s="2660">
        <v>100</v>
      </c>
      <c r="C21" s="2660"/>
      <c r="D21" s="2661"/>
      <c r="E21" s="2660">
        <v>100</v>
      </c>
      <c r="F21" s="2661"/>
      <c r="G21" s="2660"/>
      <c r="H21" s="2662">
        <f t="shared" ref="H21:H26" si="3">SUM(E21/B21)*100</f>
        <v>100</v>
      </c>
      <c r="I21" s="2663"/>
      <c r="J21" s="2664"/>
    </row>
    <row r="22" spans="1:10" ht="20.100000000000001" customHeight="1">
      <c r="A22" s="2659" t="s">
        <v>767</v>
      </c>
      <c r="B22" s="2660">
        <v>148</v>
      </c>
      <c r="C22" s="2660">
        <v>1</v>
      </c>
      <c r="D22" s="2661">
        <v>1</v>
      </c>
      <c r="E22" s="2660">
        <v>118</v>
      </c>
      <c r="F22" s="2661">
        <v>1</v>
      </c>
      <c r="G22" s="2660">
        <v>1</v>
      </c>
      <c r="H22" s="2662">
        <f t="shared" si="3"/>
        <v>79.729729729729726</v>
      </c>
      <c r="I22" s="2663">
        <f>SUM(F22/C22)*100</f>
        <v>100</v>
      </c>
      <c r="J22" s="2663">
        <f>SUM(G22/D22)*100</f>
        <v>100</v>
      </c>
    </row>
    <row r="23" spans="1:10" ht="20.100000000000001" customHeight="1">
      <c r="A23" s="2659" t="s">
        <v>768</v>
      </c>
      <c r="B23" s="2660">
        <v>692</v>
      </c>
      <c r="C23" s="2660">
        <v>34</v>
      </c>
      <c r="D23" s="2661"/>
      <c r="E23" s="2660">
        <v>675</v>
      </c>
      <c r="F23" s="2661">
        <v>19</v>
      </c>
      <c r="G23" s="2660"/>
      <c r="H23" s="2662">
        <f t="shared" si="3"/>
        <v>97.543352601156073</v>
      </c>
      <c r="I23" s="2663">
        <f>SUM(F23/C23)*100</f>
        <v>55.882352941176471</v>
      </c>
      <c r="J23" s="2664"/>
    </row>
    <row r="24" spans="1:10" ht="20.100000000000001" customHeight="1">
      <c r="A24" s="2659" t="s">
        <v>769</v>
      </c>
      <c r="B24" s="2660">
        <v>352</v>
      </c>
      <c r="C24" s="2660">
        <v>8</v>
      </c>
      <c r="D24" s="2661"/>
      <c r="E24" s="2660">
        <v>286</v>
      </c>
      <c r="F24" s="2661">
        <v>14</v>
      </c>
      <c r="G24" s="2660"/>
      <c r="H24" s="2662">
        <f t="shared" si="3"/>
        <v>81.25</v>
      </c>
      <c r="I24" s="2663">
        <f>SUM(F24/C24)*100</f>
        <v>175</v>
      </c>
      <c r="J24" s="2664"/>
    </row>
    <row r="25" spans="1:10" ht="20.100000000000001" customHeight="1">
      <c r="A25" s="2659" t="s">
        <v>770</v>
      </c>
      <c r="B25" s="2660">
        <v>41</v>
      </c>
      <c r="C25" s="2660"/>
      <c r="D25" s="2665"/>
      <c r="E25" s="2660">
        <v>41</v>
      </c>
      <c r="F25" s="2661"/>
      <c r="G25" s="2660"/>
      <c r="H25" s="2662">
        <f t="shared" si="3"/>
        <v>100</v>
      </c>
      <c r="I25" s="2663"/>
      <c r="J25" s="2664"/>
    </row>
    <row r="26" spans="1:10" ht="20.100000000000001" customHeight="1">
      <c r="A26" s="2659" t="s">
        <v>771</v>
      </c>
      <c r="B26" s="2666">
        <v>79</v>
      </c>
      <c r="C26" s="2666"/>
      <c r="D26" s="2667"/>
      <c r="E26" s="2666">
        <v>73</v>
      </c>
      <c r="F26" s="2666">
        <v>6</v>
      </c>
      <c r="G26" s="2666"/>
      <c r="H26" s="2664">
        <f t="shared" si="3"/>
        <v>92.405063291139243</v>
      </c>
      <c r="I26" s="2663"/>
      <c r="J26" s="2664"/>
    </row>
    <row r="27" spans="1:10" ht="18.75" customHeight="1">
      <c r="H27" s="2668" t="s">
        <v>554</v>
      </c>
    </row>
    <row r="28" spans="1:10" ht="8.25" customHeight="1">
      <c r="D28" s="2669"/>
      <c r="H28" s="2670"/>
    </row>
    <row r="29" spans="1:10" ht="17.25" customHeight="1">
      <c r="D29" s="2669"/>
      <c r="I29" s="2668"/>
    </row>
    <row r="30" spans="1:10" ht="8.1" customHeight="1">
      <c r="D30" s="2669"/>
    </row>
    <row r="31" spans="1:10" ht="0.95" customHeight="1">
      <c r="D31" s="2669"/>
    </row>
    <row r="32" spans="1:10">
      <c r="D32" s="2670"/>
    </row>
    <row r="33" spans="4:4">
      <c r="D33" s="2670"/>
    </row>
    <row r="34" spans="4:4">
      <c r="D34" s="2670"/>
    </row>
    <row r="35" spans="4:4">
      <c r="D35" s="2670"/>
    </row>
    <row r="36" spans="4:4">
      <c r="D36" s="2670"/>
    </row>
    <row r="37" spans="4:4">
      <c r="D37" s="2670"/>
    </row>
    <row r="38" spans="4:4">
      <c r="D38" s="2670"/>
    </row>
    <row r="39" spans="4:4">
      <c r="D39" s="2670"/>
    </row>
    <row r="40" spans="4:4">
      <c r="D40" s="2670"/>
    </row>
    <row r="41" spans="4:4">
      <c r="D41" s="2670"/>
    </row>
    <row r="42" spans="4:4">
      <c r="D42" s="2670"/>
    </row>
    <row r="43" spans="4:4">
      <c r="D43" s="2670"/>
    </row>
    <row r="44" spans="4:4">
      <c r="D44" s="2670"/>
    </row>
    <row r="45" spans="4:4">
      <c r="D45" s="2670"/>
    </row>
    <row r="46" spans="4:4">
      <c r="D46" s="2670"/>
    </row>
    <row r="47" spans="4:4">
      <c r="D47" s="2670"/>
    </row>
    <row r="48" spans="4:4">
      <c r="D48" s="2670"/>
    </row>
  </sheetData>
  <sheetProtection password="CA55" sheet="1" objects="1" scenarios="1"/>
  <mergeCells count="6">
    <mergeCell ref="H8:I8"/>
    <mergeCell ref="A6:I6"/>
    <mergeCell ref="A1:I1"/>
    <mergeCell ref="A3:I3"/>
    <mergeCell ref="A4:I4"/>
    <mergeCell ref="H7:I7"/>
  </mergeCells>
  <phoneticPr fontId="101" type="noConversion"/>
  <printOptions horizontalCentered="1"/>
  <pageMargins left="0.70866141732283472" right="0.70866141732283472" top="0.98425196850393704" bottom="0.70866141732283472" header="0" footer="0"/>
  <pageSetup orientation="landscape" horizontalDpi="300" verticalDpi="300" r:id="rId1"/>
  <headerFooter alignWithMargins="0">
    <oddHeader>&amp;R&amp;"Helv,Negrita"&amp;12&amp;[5</oddHeader>
    <oddFooter xml:space="preserve">&amp;C&amp;"Helv,Negrita"&amp;10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D139"/>
  <sheetViews>
    <sheetView showGridLines="0" workbookViewId="0">
      <selection activeCell="B25" sqref="B25"/>
    </sheetView>
  </sheetViews>
  <sheetFormatPr baseColWidth="10" defaultColWidth="11.33203125" defaultRowHeight="12.75"/>
  <cols>
    <col min="1" max="1" width="45.6640625" style="12" customWidth="1"/>
    <col min="2" max="2" width="8.83203125" style="12" customWidth="1"/>
    <col min="3" max="4" width="8" style="12" customWidth="1"/>
    <col min="5" max="5" width="8.5" style="12" customWidth="1"/>
    <col min="6" max="6" width="6.83203125" style="12" customWidth="1"/>
    <col min="7" max="7" width="6.5" style="12" customWidth="1"/>
    <col min="8" max="8" width="8" style="12" customWidth="1"/>
    <col min="9" max="9" width="6.83203125" style="12" customWidth="1"/>
    <col min="10" max="10" width="6.33203125" style="12" customWidth="1"/>
    <col min="11" max="11" width="7.6640625" style="12" customWidth="1"/>
    <col min="12" max="12" width="5.33203125" style="12" customWidth="1"/>
    <col min="13" max="13" width="5.1640625" style="12" customWidth="1"/>
    <col min="14" max="14" width="7.33203125" style="12" customWidth="1"/>
    <col min="15" max="15" width="5.33203125" style="12" customWidth="1"/>
    <col min="16" max="16" width="5.6640625" style="12" customWidth="1"/>
    <col min="17" max="17" width="2" style="12" customWidth="1"/>
    <col min="18" max="23" width="11.33203125" style="12"/>
    <col min="24" max="24" width="6.6640625" style="12" customWidth="1"/>
    <col min="25" max="25" width="44" style="12" customWidth="1"/>
    <col min="26" max="16384" width="11.33203125" style="12"/>
  </cols>
  <sheetData>
    <row r="1" spans="1:22" ht="21" customHeight="1">
      <c r="A1" s="3306" t="s">
        <v>359</v>
      </c>
      <c r="B1" s="3306"/>
      <c r="C1" s="3306"/>
      <c r="D1" s="3306"/>
      <c r="E1" s="3306"/>
      <c r="F1" s="3306"/>
      <c r="G1" s="3306"/>
      <c r="H1" s="3306"/>
      <c r="I1" s="3306"/>
      <c r="J1" s="3306"/>
      <c r="K1" s="3306"/>
      <c r="L1" s="3306"/>
      <c r="M1" s="3306"/>
      <c r="N1" s="3306"/>
      <c r="O1" s="3306"/>
      <c r="P1" s="3306"/>
    </row>
    <row r="2" spans="1:22" ht="12" customHeight="1">
      <c r="A2" s="3307" t="s">
        <v>40</v>
      </c>
      <c r="B2" s="3307"/>
      <c r="C2" s="3307"/>
      <c r="D2" s="3307"/>
      <c r="E2" s="3307"/>
      <c r="F2" s="3307"/>
      <c r="G2" s="3307"/>
      <c r="H2" s="3307"/>
      <c r="I2" s="3307"/>
      <c r="J2" s="3307"/>
      <c r="K2" s="3307"/>
      <c r="L2" s="3307"/>
      <c r="M2" s="3307"/>
      <c r="N2" s="3307"/>
      <c r="O2" s="3307"/>
      <c r="P2" s="3307"/>
    </row>
    <row r="3" spans="1:22" ht="12" customHeight="1">
      <c r="A3" s="3308" t="s">
        <v>417</v>
      </c>
      <c r="B3" s="3308"/>
      <c r="C3" s="3308"/>
      <c r="D3" s="3308"/>
      <c r="E3" s="3308"/>
      <c r="F3" s="3308"/>
      <c r="G3" s="3308"/>
      <c r="H3" s="3308"/>
      <c r="I3" s="3308"/>
      <c r="J3" s="3308"/>
      <c r="K3" s="3308"/>
      <c r="L3" s="3308"/>
      <c r="M3" s="3308"/>
      <c r="N3" s="3308"/>
      <c r="O3" s="3308"/>
      <c r="P3" s="3308"/>
    </row>
    <row r="4" spans="1:22" ht="12" customHeight="1">
      <c r="A4" s="792"/>
      <c r="B4" s="793"/>
      <c r="C4" s="793"/>
      <c r="D4" s="794"/>
      <c r="E4" s="793"/>
      <c r="F4" s="794"/>
      <c r="G4" s="793" t="s">
        <v>409</v>
      </c>
      <c r="H4" s="793"/>
      <c r="I4" s="793"/>
      <c r="J4" s="793"/>
      <c r="K4" s="793"/>
      <c r="L4" s="793"/>
      <c r="M4" s="793"/>
      <c r="N4" s="793"/>
      <c r="O4" s="793"/>
      <c r="P4" s="795"/>
      <c r="Q4" s="11"/>
      <c r="R4" s="11"/>
    </row>
    <row r="5" spans="1:22" ht="5.25" customHeight="1">
      <c r="A5" s="796" t="s">
        <v>410</v>
      </c>
      <c r="B5" s="797"/>
      <c r="C5" s="798"/>
      <c r="D5" s="799"/>
      <c r="E5" s="798"/>
      <c r="F5" s="798"/>
      <c r="G5" s="799"/>
      <c r="H5" s="798"/>
      <c r="I5" s="798"/>
      <c r="J5" s="799"/>
      <c r="K5" s="798"/>
      <c r="L5" s="798"/>
      <c r="M5" s="799"/>
      <c r="N5" s="798"/>
      <c r="O5" s="798"/>
      <c r="P5" s="799"/>
      <c r="Q5" s="11"/>
      <c r="R5" s="11"/>
    </row>
    <row r="6" spans="1:22" ht="11.25" customHeight="1">
      <c r="A6" s="801" t="s">
        <v>411</v>
      </c>
      <c r="B6" s="801" t="s">
        <v>711</v>
      </c>
      <c r="C6" s="802" t="s">
        <v>712</v>
      </c>
      <c r="D6" s="800"/>
      <c r="E6" s="802" t="s">
        <v>412</v>
      </c>
      <c r="F6" s="803"/>
      <c r="G6" s="800"/>
      <c r="H6" s="802" t="s">
        <v>713</v>
      </c>
      <c r="I6" s="803"/>
      <c r="J6" s="800"/>
      <c r="K6" s="802" t="s">
        <v>714</v>
      </c>
      <c r="L6" s="803"/>
      <c r="M6" s="800"/>
      <c r="N6" s="802" t="s">
        <v>715</v>
      </c>
      <c r="O6" s="803"/>
      <c r="P6" s="800"/>
      <c r="Q6" s="11"/>
      <c r="R6" s="11"/>
    </row>
    <row r="7" spans="1:22" ht="6" customHeight="1">
      <c r="A7" s="804"/>
      <c r="B7" s="805"/>
      <c r="C7" s="798"/>
      <c r="D7" s="806"/>
      <c r="E7" s="798"/>
      <c r="F7" s="798"/>
      <c r="G7" s="806"/>
      <c r="H7" s="798"/>
      <c r="I7" s="798"/>
      <c r="J7" s="806"/>
      <c r="K7" s="798"/>
      <c r="L7" s="798"/>
      <c r="M7" s="806"/>
      <c r="N7" s="798"/>
      <c r="O7" s="798"/>
      <c r="P7" s="806"/>
      <c r="Q7" s="11"/>
      <c r="R7" s="11"/>
    </row>
    <row r="8" spans="1:22" ht="12" customHeight="1">
      <c r="A8" s="807" t="s">
        <v>396</v>
      </c>
      <c r="B8" s="808"/>
      <c r="C8" s="809" t="s">
        <v>413</v>
      </c>
      <c r="D8" s="809" t="s">
        <v>416</v>
      </c>
      <c r="E8" s="809" t="s">
        <v>414</v>
      </c>
      <c r="F8" s="809" t="s">
        <v>415</v>
      </c>
      <c r="G8" s="809" t="s">
        <v>416</v>
      </c>
      <c r="H8" s="810" t="s">
        <v>414</v>
      </c>
      <c r="I8" s="809" t="s">
        <v>415</v>
      </c>
      <c r="J8" s="809" t="s">
        <v>416</v>
      </c>
      <c r="K8" s="809" t="s">
        <v>414</v>
      </c>
      <c r="L8" s="809" t="s">
        <v>415</v>
      </c>
      <c r="M8" s="809" t="s">
        <v>416</v>
      </c>
      <c r="N8" s="809" t="s">
        <v>414</v>
      </c>
      <c r="O8" s="811" t="s">
        <v>650</v>
      </c>
      <c r="P8" s="811" t="s">
        <v>652</v>
      </c>
      <c r="Q8" s="11"/>
      <c r="R8" s="11"/>
    </row>
    <row r="9" spans="1:22" ht="14.1" customHeight="1">
      <c r="A9" s="813" t="s">
        <v>403</v>
      </c>
      <c r="B9" s="812">
        <f t="shared" ref="B9:P9" si="0">SUM(B10+B14+B27)</f>
        <v>350</v>
      </c>
      <c r="C9" s="812">
        <f t="shared" si="0"/>
        <v>220</v>
      </c>
      <c r="D9" s="812">
        <f t="shared" si="0"/>
        <v>130</v>
      </c>
      <c r="E9" s="812">
        <f t="shared" si="0"/>
        <v>239</v>
      </c>
      <c r="F9" s="812">
        <f t="shared" si="0"/>
        <v>140</v>
      </c>
      <c r="G9" s="812">
        <f t="shared" si="0"/>
        <v>99</v>
      </c>
      <c r="H9" s="814">
        <f t="shared" si="0"/>
        <v>98</v>
      </c>
      <c r="I9" s="812">
        <f t="shared" si="0"/>
        <v>70</v>
      </c>
      <c r="J9" s="812">
        <f t="shared" si="0"/>
        <v>28</v>
      </c>
      <c r="K9" s="815">
        <f t="shared" si="0"/>
        <v>7</v>
      </c>
      <c r="L9" s="815">
        <f t="shared" si="0"/>
        <v>5</v>
      </c>
      <c r="M9" s="815">
        <f t="shared" si="0"/>
        <v>2</v>
      </c>
      <c r="N9" s="815">
        <f t="shared" si="0"/>
        <v>6</v>
      </c>
      <c r="O9" s="815">
        <f t="shared" si="0"/>
        <v>5</v>
      </c>
      <c r="P9" s="815">
        <f t="shared" si="0"/>
        <v>1</v>
      </c>
      <c r="Q9" s="11"/>
      <c r="R9" s="11"/>
    </row>
    <row r="10" spans="1:22" ht="14.1" customHeight="1">
      <c r="A10" s="813" t="s">
        <v>404</v>
      </c>
      <c r="B10" s="815">
        <f t="shared" ref="B10:J10" si="1">SUM(B11:B13)</f>
        <v>15</v>
      </c>
      <c r="C10" s="815">
        <f t="shared" si="1"/>
        <v>13</v>
      </c>
      <c r="D10" s="815">
        <f t="shared" si="1"/>
        <v>2</v>
      </c>
      <c r="E10" s="815">
        <f t="shared" si="1"/>
        <v>2</v>
      </c>
      <c r="F10" s="815">
        <f t="shared" si="1"/>
        <v>1</v>
      </c>
      <c r="G10" s="815">
        <f t="shared" si="1"/>
        <v>1</v>
      </c>
      <c r="H10" s="815">
        <f t="shared" si="1"/>
        <v>13</v>
      </c>
      <c r="I10" s="815">
        <f t="shared" si="1"/>
        <v>12</v>
      </c>
      <c r="J10" s="815">
        <f t="shared" si="1"/>
        <v>1</v>
      </c>
      <c r="K10" s="815"/>
      <c r="L10" s="815"/>
      <c r="M10" s="816"/>
      <c r="N10" s="816"/>
      <c r="O10" s="816"/>
      <c r="P10" s="816"/>
      <c r="Q10" s="15"/>
      <c r="R10" s="15"/>
      <c r="S10" s="15"/>
      <c r="T10" s="15"/>
      <c r="U10" s="15"/>
      <c r="V10" s="15"/>
    </row>
    <row r="11" spans="1:22" ht="12.95" customHeight="1">
      <c r="A11" s="818" t="s">
        <v>1288</v>
      </c>
      <c r="B11" s="819">
        <f>SUM(C11:D11)</f>
        <v>1</v>
      </c>
      <c r="C11" s="819">
        <f>SUM(I11+F11)</f>
        <v>1</v>
      </c>
      <c r="D11" s="822"/>
      <c r="E11" s="815"/>
      <c r="F11" s="816"/>
      <c r="G11" s="816"/>
      <c r="H11" s="821">
        <f>SUM(I11:J11)</f>
        <v>1</v>
      </c>
      <c r="I11" s="819">
        <v>1</v>
      </c>
      <c r="J11" s="816"/>
      <c r="K11" s="815"/>
      <c r="L11" s="815"/>
      <c r="M11" s="816"/>
      <c r="N11" s="816"/>
      <c r="O11" s="816"/>
      <c r="P11" s="816"/>
      <c r="Q11" s="15"/>
      <c r="R11" s="15"/>
      <c r="S11" s="15"/>
      <c r="T11" s="15"/>
      <c r="U11" s="15"/>
      <c r="V11" s="15"/>
    </row>
    <row r="12" spans="1:22" ht="12.95" customHeight="1">
      <c r="A12" s="818" t="s">
        <v>366</v>
      </c>
      <c r="B12" s="819">
        <f>SUM(C12:D12)</f>
        <v>12</v>
      </c>
      <c r="C12" s="819">
        <f>SUM(I12+F12)</f>
        <v>11</v>
      </c>
      <c r="D12" s="822">
        <f>SUM(G12+J12)</f>
        <v>1</v>
      </c>
      <c r="E12" s="815"/>
      <c r="F12" s="816"/>
      <c r="G12" s="816"/>
      <c r="H12" s="821">
        <f>SUM(I12:J12)</f>
        <v>12</v>
      </c>
      <c r="I12" s="819">
        <v>11</v>
      </c>
      <c r="J12" s="820">
        <v>1</v>
      </c>
      <c r="K12" s="815"/>
      <c r="L12" s="815"/>
      <c r="M12" s="816"/>
      <c r="N12" s="816"/>
      <c r="O12" s="816"/>
      <c r="P12" s="816"/>
      <c r="Q12" s="15"/>
      <c r="R12" s="15"/>
      <c r="S12" s="15"/>
      <c r="T12" s="15"/>
      <c r="U12" s="15"/>
      <c r="V12" s="15"/>
    </row>
    <row r="13" spans="1:22" ht="12.95" customHeight="1">
      <c r="A13" s="818" t="s">
        <v>98</v>
      </c>
      <c r="B13" s="819">
        <f>SUM(C13:D13)</f>
        <v>2</v>
      </c>
      <c r="C13" s="819">
        <f>SUM(I13+F13)</f>
        <v>1</v>
      </c>
      <c r="D13" s="822">
        <f>SUM(G13+J13)</f>
        <v>1</v>
      </c>
      <c r="E13" s="822">
        <f>SUM(F13:G13)</f>
        <v>2</v>
      </c>
      <c r="F13" s="820">
        <v>1</v>
      </c>
      <c r="G13" s="820">
        <v>1</v>
      </c>
      <c r="H13" s="821"/>
      <c r="I13" s="819"/>
      <c r="J13" s="820"/>
      <c r="K13" s="819"/>
      <c r="L13" s="819"/>
      <c r="M13" s="820"/>
      <c r="N13" s="816"/>
      <c r="O13" s="816"/>
      <c r="P13" s="816"/>
      <c r="Q13" s="15"/>
      <c r="R13" s="15"/>
      <c r="S13" s="15"/>
      <c r="T13" s="15"/>
      <c r="U13" s="15"/>
      <c r="V13" s="15"/>
    </row>
    <row r="14" spans="1:22" ht="14.1" customHeight="1">
      <c r="A14" s="813" t="s">
        <v>736</v>
      </c>
      <c r="B14" s="815">
        <f>SUM(B15:B26)</f>
        <v>279</v>
      </c>
      <c r="C14" s="815">
        <f t="shared" ref="C14:J14" si="2">SUM(C15:C26)</f>
        <v>176</v>
      </c>
      <c r="D14" s="815">
        <f t="shared" si="2"/>
        <v>103</v>
      </c>
      <c r="E14" s="815">
        <f t="shared" si="2"/>
        <v>202</v>
      </c>
      <c r="F14" s="815">
        <f t="shared" si="2"/>
        <v>124</v>
      </c>
      <c r="G14" s="815">
        <f t="shared" si="2"/>
        <v>78</v>
      </c>
      <c r="H14" s="815">
        <f t="shared" si="2"/>
        <v>77</v>
      </c>
      <c r="I14" s="815">
        <f t="shared" si="2"/>
        <v>52</v>
      </c>
      <c r="J14" s="815">
        <f t="shared" si="2"/>
        <v>25</v>
      </c>
      <c r="K14" s="816"/>
      <c r="L14" s="816"/>
      <c r="M14" s="816"/>
      <c r="N14" s="816"/>
      <c r="O14" s="816"/>
      <c r="P14" s="816"/>
      <c r="Q14" s="11"/>
      <c r="R14" s="11"/>
    </row>
    <row r="15" spans="1:22" ht="12.95" customHeight="1">
      <c r="A15" s="818" t="s">
        <v>1289</v>
      </c>
      <c r="B15" s="819">
        <f t="shared" ref="B15:B26" si="3">SUM(C15:D15)</f>
        <v>8</v>
      </c>
      <c r="C15" s="819">
        <f t="shared" ref="C15:C26" si="4">SUM(I15+F15)</f>
        <v>7</v>
      </c>
      <c r="D15" s="822">
        <f t="shared" ref="D15:D23" si="5">SUM(G15+J15)</f>
        <v>1</v>
      </c>
      <c r="E15" s="822">
        <f>SUM(F15:G15)</f>
        <v>8</v>
      </c>
      <c r="F15" s="819">
        <v>7</v>
      </c>
      <c r="G15" s="819">
        <v>1</v>
      </c>
      <c r="H15" s="821"/>
      <c r="I15" s="819"/>
      <c r="J15" s="819"/>
      <c r="K15" s="820"/>
      <c r="L15" s="820"/>
      <c r="M15" s="820"/>
      <c r="N15" s="820"/>
      <c r="O15" s="816"/>
      <c r="P15" s="816"/>
      <c r="Q15" s="11"/>
      <c r="R15" s="11"/>
    </row>
    <row r="16" spans="1:22" ht="12.95" customHeight="1">
      <c r="A16" s="818" t="s">
        <v>368</v>
      </c>
      <c r="B16" s="819">
        <f t="shared" si="3"/>
        <v>39</v>
      </c>
      <c r="C16" s="819">
        <f t="shared" si="4"/>
        <v>27</v>
      </c>
      <c r="D16" s="822">
        <f t="shared" si="5"/>
        <v>12</v>
      </c>
      <c r="E16" s="822">
        <f>SUM(F16:G16)</f>
        <v>17</v>
      </c>
      <c r="F16" s="819">
        <v>13</v>
      </c>
      <c r="G16" s="819">
        <v>4</v>
      </c>
      <c r="H16" s="821">
        <f>SUM(I16:J16)</f>
        <v>22</v>
      </c>
      <c r="I16" s="819">
        <v>14</v>
      </c>
      <c r="J16" s="819">
        <v>8</v>
      </c>
      <c r="K16" s="820"/>
      <c r="L16" s="820"/>
      <c r="M16" s="820"/>
      <c r="N16" s="820"/>
      <c r="O16" s="816"/>
      <c r="P16" s="816"/>
      <c r="Q16" s="11"/>
      <c r="R16" s="11"/>
    </row>
    <row r="17" spans="1:30" ht="12.95" customHeight="1">
      <c r="A17" s="818" t="s">
        <v>680</v>
      </c>
      <c r="B17" s="819">
        <f>SUM(C17:D17)</f>
        <v>10</v>
      </c>
      <c r="C17" s="819">
        <f>SUM(I17+F17)</f>
        <v>5</v>
      </c>
      <c r="D17" s="822">
        <f t="shared" si="5"/>
        <v>5</v>
      </c>
      <c r="E17" s="822"/>
      <c r="F17" s="819"/>
      <c r="G17" s="819"/>
      <c r="H17" s="821">
        <f>SUM(I17:J17)</f>
        <v>10</v>
      </c>
      <c r="I17" s="819">
        <v>5</v>
      </c>
      <c r="J17" s="819">
        <v>5</v>
      </c>
      <c r="K17" s="820"/>
      <c r="L17" s="820"/>
      <c r="M17" s="820"/>
      <c r="N17" s="820"/>
      <c r="O17" s="816"/>
      <c r="P17" s="816"/>
      <c r="Q17" s="11"/>
      <c r="R17" s="11"/>
    </row>
    <row r="18" spans="1:30" ht="12.95" customHeight="1">
      <c r="A18" s="818" t="s">
        <v>681</v>
      </c>
      <c r="B18" s="819">
        <f>SUM(C18:D18)</f>
        <v>15</v>
      </c>
      <c r="C18" s="819">
        <f>SUM(I18+F18)</f>
        <v>9</v>
      </c>
      <c r="D18" s="822">
        <f t="shared" si="5"/>
        <v>6</v>
      </c>
      <c r="E18" s="822"/>
      <c r="F18" s="819"/>
      <c r="G18" s="819"/>
      <c r="H18" s="821">
        <f>SUM(I18:J18)</f>
        <v>15</v>
      </c>
      <c r="I18" s="819">
        <v>9</v>
      </c>
      <c r="J18" s="819">
        <v>6</v>
      </c>
      <c r="K18" s="820"/>
      <c r="L18" s="820"/>
      <c r="M18" s="820"/>
      <c r="N18" s="820"/>
      <c r="O18" s="816"/>
      <c r="P18" s="816"/>
      <c r="Q18" s="11"/>
      <c r="R18" s="11"/>
    </row>
    <row r="19" spans="1:30" ht="12.95" customHeight="1">
      <c r="A19" s="818" t="s">
        <v>1292</v>
      </c>
      <c r="B19" s="819">
        <f>SUM(C19:D19)</f>
        <v>6</v>
      </c>
      <c r="C19" s="819">
        <f>SUM(I19+F19)</f>
        <v>4</v>
      </c>
      <c r="D19" s="822">
        <f t="shared" si="5"/>
        <v>2</v>
      </c>
      <c r="E19" s="822">
        <f>SUM(F19:G19)</f>
        <v>6</v>
      </c>
      <c r="F19" s="819">
        <v>4</v>
      </c>
      <c r="G19" s="819">
        <v>2</v>
      </c>
      <c r="H19" s="821"/>
      <c r="I19" s="819"/>
      <c r="J19" s="819"/>
      <c r="K19" s="820"/>
      <c r="L19" s="820"/>
      <c r="M19" s="820"/>
      <c r="N19" s="820"/>
      <c r="O19" s="816"/>
      <c r="P19" s="816"/>
      <c r="Q19" s="11"/>
      <c r="R19" s="11"/>
    </row>
    <row r="20" spans="1:30" ht="12.95" customHeight="1">
      <c r="A20" s="818" t="s">
        <v>366</v>
      </c>
      <c r="B20" s="819">
        <f t="shared" si="3"/>
        <v>6</v>
      </c>
      <c r="C20" s="819">
        <f t="shared" si="4"/>
        <v>5</v>
      </c>
      <c r="D20" s="822">
        <f t="shared" si="5"/>
        <v>1</v>
      </c>
      <c r="E20" s="819"/>
      <c r="F20" s="819"/>
      <c r="G20" s="819"/>
      <c r="H20" s="821">
        <f>SUM(I20:J20)</f>
        <v>6</v>
      </c>
      <c r="I20" s="819">
        <v>5</v>
      </c>
      <c r="J20" s="820">
        <v>1</v>
      </c>
      <c r="K20" s="820"/>
      <c r="L20" s="820"/>
      <c r="M20" s="820"/>
      <c r="N20" s="820"/>
      <c r="O20" s="816"/>
      <c r="P20" s="816"/>
      <c r="Q20" s="11"/>
      <c r="R20" s="11"/>
    </row>
    <row r="21" spans="1:30" ht="12.95" customHeight="1">
      <c r="A21" s="818" t="s">
        <v>1293</v>
      </c>
      <c r="B21" s="819">
        <f t="shared" si="3"/>
        <v>111</v>
      </c>
      <c r="C21" s="819">
        <f t="shared" si="4"/>
        <v>73</v>
      </c>
      <c r="D21" s="822">
        <f t="shared" si="5"/>
        <v>38</v>
      </c>
      <c r="E21" s="822">
        <f t="shared" ref="E21:E26" si="6">SUM(F21:G21)</f>
        <v>111</v>
      </c>
      <c r="F21" s="819">
        <v>73</v>
      </c>
      <c r="G21" s="819">
        <v>38</v>
      </c>
      <c r="H21" s="821"/>
      <c r="I21" s="820"/>
      <c r="J21" s="820"/>
      <c r="K21" s="820"/>
      <c r="L21" s="823"/>
      <c r="M21" s="823"/>
      <c r="N21" s="824"/>
      <c r="O21" s="825"/>
      <c r="P21" s="816"/>
      <c r="Q21" s="11"/>
      <c r="R21" s="11"/>
    </row>
    <row r="22" spans="1:30" ht="12.95" customHeight="1">
      <c r="A22" s="818" t="s">
        <v>369</v>
      </c>
      <c r="B22" s="819">
        <f t="shared" si="3"/>
        <v>19</v>
      </c>
      <c r="C22" s="819">
        <f t="shared" si="4"/>
        <v>6</v>
      </c>
      <c r="D22" s="822">
        <f t="shared" si="5"/>
        <v>13</v>
      </c>
      <c r="E22" s="822">
        <f t="shared" si="6"/>
        <v>19</v>
      </c>
      <c r="F22" s="819">
        <v>6</v>
      </c>
      <c r="G22" s="819">
        <v>13</v>
      </c>
      <c r="H22" s="821"/>
      <c r="I22" s="820"/>
      <c r="J22" s="820"/>
      <c r="K22" s="826"/>
      <c r="L22" s="827"/>
      <c r="M22" s="827"/>
      <c r="N22" s="827"/>
      <c r="O22" s="828"/>
      <c r="P22" s="816"/>
      <c r="Q22" s="11"/>
      <c r="R22" s="11"/>
    </row>
    <row r="23" spans="1:30" ht="12.95" customHeight="1">
      <c r="A23" s="818" t="s">
        <v>370</v>
      </c>
      <c r="B23" s="819">
        <f t="shared" si="3"/>
        <v>22</v>
      </c>
      <c r="C23" s="819">
        <f t="shared" si="4"/>
        <v>17</v>
      </c>
      <c r="D23" s="822">
        <f t="shared" si="5"/>
        <v>5</v>
      </c>
      <c r="E23" s="822">
        <f t="shared" si="6"/>
        <v>0</v>
      </c>
      <c r="F23" s="819"/>
      <c r="G23" s="820"/>
      <c r="H23" s="821">
        <f>SUM(I23:J23)</f>
        <v>22</v>
      </c>
      <c r="I23" s="819">
        <v>17</v>
      </c>
      <c r="J23" s="819">
        <v>5</v>
      </c>
      <c r="K23" s="820"/>
      <c r="L23" s="820"/>
      <c r="M23" s="820"/>
      <c r="N23" s="820"/>
      <c r="O23" s="820"/>
      <c r="P23" s="816"/>
      <c r="Q23" s="11"/>
      <c r="R23" s="11"/>
    </row>
    <row r="24" spans="1:30" ht="12.95" customHeight="1">
      <c r="A24" s="818" t="s">
        <v>371</v>
      </c>
      <c r="B24" s="819">
        <f>SUM(C24:D24)</f>
        <v>4</v>
      </c>
      <c r="C24" s="819">
        <f>SUM(I24+F24)</f>
        <v>4</v>
      </c>
      <c r="D24" s="822"/>
      <c r="E24" s="822">
        <f t="shared" si="6"/>
        <v>2</v>
      </c>
      <c r="F24" s="819">
        <v>2</v>
      </c>
      <c r="G24" s="820"/>
      <c r="H24" s="821">
        <f>SUM(I24:J24)</f>
        <v>2</v>
      </c>
      <c r="I24" s="819">
        <v>2</v>
      </c>
      <c r="J24" s="819"/>
      <c r="K24" s="820"/>
      <c r="L24" s="820"/>
      <c r="M24" s="820"/>
      <c r="N24" s="820"/>
      <c r="O24" s="820"/>
      <c r="P24" s="816"/>
      <c r="Q24" s="11"/>
      <c r="R24" s="11"/>
    </row>
    <row r="25" spans="1:30" ht="12.95" customHeight="1">
      <c r="A25" s="818" t="s">
        <v>372</v>
      </c>
      <c r="B25" s="819">
        <f t="shared" si="3"/>
        <v>22</v>
      </c>
      <c r="C25" s="819">
        <f t="shared" si="4"/>
        <v>12</v>
      </c>
      <c r="D25" s="822">
        <f>SUM(G25+J25)</f>
        <v>10</v>
      </c>
      <c r="E25" s="819">
        <f t="shared" si="6"/>
        <v>22</v>
      </c>
      <c r="F25" s="819">
        <v>12</v>
      </c>
      <c r="G25" s="819">
        <v>10</v>
      </c>
      <c r="H25" s="821"/>
      <c r="I25" s="820"/>
      <c r="J25" s="820"/>
      <c r="K25" s="820"/>
      <c r="L25" s="820"/>
      <c r="M25" s="820"/>
      <c r="N25" s="820"/>
      <c r="O25" s="820"/>
      <c r="P25" s="816"/>
      <c r="Q25" s="11"/>
      <c r="R25" s="11"/>
    </row>
    <row r="26" spans="1:30" ht="12.95" customHeight="1">
      <c r="A26" s="818" t="s">
        <v>682</v>
      </c>
      <c r="B26" s="819">
        <f t="shared" si="3"/>
        <v>17</v>
      </c>
      <c r="C26" s="819">
        <f t="shared" si="4"/>
        <v>7</v>
      </c>
      <c r="D26" s="822">
        <f>SUM(G26+J26)</f>
        <v>10</v>
      </c>
      <c r="E26" s="822">
        <f t="shared" si="6"/>
        <v>17</v>
      </c>
      <c r="F26" s="819">
        <v>7</v>
      </c>
      <c r="G26" s="819">
        <v>10</v>
      </c>
      <c r="H26" s="821"/>
      <c r="I26" s="820"/>
      <c r="J26" s="820"/>
      <c r="K26" s="820"/>
      <c r="L26" s="820"/>
      <c r="M26" s="820"/>
      <c r="N26" s="820"/>
      <c r="O26" s="820"/>
      <c r="P26" s="816"/>
      <c r="Q26" s="11"/>
      <c r="R26" s="11"/>
    </row>
    <row r="27" spans="1:30" ht="14.1" customHeight="1">
      <c r="A27" s="813" t="s">
        <v>406</v>
      </c>
      <c r="B27" s="815">
        <f>SUM(B28:B35)</f>
        <v>56</v>
      </c>
      <c r="C27" s="815">
        <f t="shared" ref="C27:P27" si="7">SUM(C29:C35)</f>
        <v>31</v>
      </c>
      <c r="D27" s="815">
        <f>SUM(D28:D35)</f>
        <v>25</v>
      </c>
      <c r="E27" s="815">
        <f>SUM(E28:E35)</f>
        <v>35</v>
      </c>
      <c r="F27" s="815">
        <f t="shared" si="7"/>
        <v>15</v>
      </c>
      <c r="G27" s="815">
        <f>SUM(G28:G35)</f>
        <v>20</v>
      </c>
      <c r="H27" s="817">
        <f t="shared" si="7"/>
        <v>8</v>
      </c>
      <c r="I27" s="815">
        <f t="shared" si="7"/>
        <v>6</v>
      </c>
      <c r="J27" s="815">
        <f t="shared" si="7"/>
        <v>2</v>
      </c>
      <c r="K27" s="815">
        <f t="shared" si="7"/>
        <v>7</v>
      </c>
      <c r="L27" s="815">
        <f t="shared" si="7"/>
        <v>5</v>
      </c>
      <c r="M27" s="815">
        <f t="shared" si="7"/>
        <v>2</v>
      </c>
      <c r="N27" s="815">
        <f t="shared" si="7"/>
        <v>6</v>
      </c>
      <c r="O27" s="815">
        <f t="shared" si="7"/>
        <v>5</v>
      </c>
      <c r="P27" s="815">
        <f t="shared" si="7"/>
        <v>1</v>
      </c>
      <c r="Q27" s="11"/>
      <c r="R27" s="11"/>
      <c r="AB27" s="14"/>
      <c r="AD27" s="14"/>
    </row>
    <row r="28" spans="1:30" ht="12.95" customHeight="1">
      <c r="A28" s="818" t="s">
        <v>683</v>
      </c>
      <c r="B28" s="819">
        <f>SUM(C28:D28)</f>
        <v>7</v>
      </c>
      <c r="C28" s="819"/>
      <c r="D28" s="822">
        <f>SUM(G28+J28)</f>
        <v>7</v>
      </c>
      <c r="E28" s="822">
        <f t="shared" ref="E28:E35" si="8">SUM(F28:G28)</f>
        <v>7</v>
      </c>
      <c r="F28" s="819"/>
      <c r="G28" s="819">
        <v>7</v>
      </c>
      <c r="H28" s="821"/>
      <c r="I28" s="819"/>
      <c r="J28" s="819"/>
      <c r="K28" s="819"/>
      <c r="L28" s="819"/>
      <c r="M28" s="819"/>
      <c r="N28" s="819"/>
      <c r="O28" s="819"/>
      <c r="P28" s="820"/>
      <c r="Q28" s="11"/>
      <c r="R28" s="11"/>
      <c r="AB28" s="14"/>
      <c r="AD28" s="14"/>
    </row>
    <row r="29" spans="1:30" ht="12.95" customHeight="1">
      <c r="A29" s="818" t="s">
        <v>374</v>
      </c>
      <c r="B29" s="819">
        <f>SUM(C29:D29)</f>
        <v>6</v>
      </c>
      <c r="C29" s="819">
        <f>SUM(I29+F29+L29)</f>
        <v>2</v>
      </c>
      <c r="D29" s="822">
        <f>SUM(G29+J29+M29)</f>
        <v>4</v>
      </c>
      <c r="E29" s="822">
        <f t="shared" si="8"/>
        <v>2</v>
      </c>
      <c r="F29" s="819">
        <v>1</v>
      </c>
      <c r="G29" s="819">
        <v>1</v>
      </c>
      <c r="H29" s="821">
        <f>SUM(I29:J29)</f>
        <v>2</v>
      </c>
      <c r="I29" s="820"/>
      <c r="J29" s="819">
        <v>2</v>
      </c>
      <c r="K29" s="819">
        <f>SUM(L29:M29)</f>
        <v>2</v>
      </c>
      <c r="L29" s="819">
        <v>1</v>
      </c>
      <c r="M29" s="820">
        <v>1</v>
      </c>
      <c r="N29" s="820"/>
      <c r="O29" s="820"/>
      <c r="P29" s="820"/>
      <c r="Q29" s="11"/>
      <c r="R29" s="11"/>
    </row>
    <row r="30" spans="1:30" ht="12.95" customHeight="1">
      <c r="A30" s="818" t="s">
        <v>375</v>
      </c>
      <c r="B30" s="819">
        <f t="shared" ref="B30:B35" si="9">SUM(C30:D30)</f>
        <v>4</v>
      </c>
      <c r="C30" s="819">
        <f>SUM(I30+F30)</f>
        <v>1</v>
      </c>
      <c r="D30" s="822">
        <f>SUM(G30+J30+M30)</f>
        <v>3</v>
      </c>
      <c r="E30" s="822">
        <f t="shared" si="8"/>
        <v>4</v>
      </c>
      <c r="F30" s="819">
        <v>1</v>
      </c>
      <c r="G30" s="819">
        <v>3</v>
      </c>
      <c r="H30" s="821"/>
      <c r="I30" s="820"/>
      <c r="J30" s="820"/>
      <c r="K30" s="820"/>
      <c r="L30" s="820"/>
      <c r="M30" s="820"/>
      <c r="N30" s="820"/>
      <c r="O30" s="820"/>
      <c r="P30" s="820"/>
      <c r="Q30" s="11"/>
      <c r="R30" s="11"/>
    </row>
    <row r="31" spans="1:30" ht="12.95" customHeight="1">
      <c r="A31" s="818" t="s">
        <v>376</v>
      </c>
      <c r="B31" s="819">
        <f t="shared" si="9"/>
        <v>6</v>
      </c>
      <c r="C31" s="819">
        <f>SUM(L31+I31+F31+O31)</f>
        <v>6</v>
      </c>
      <c r="D31" s="822"/>
      <c r="E31" s="822">
        <f t="shared" si="8"/>
        <v>2</v>
      </c>
      <c r="F31" s="819">
        <v>2</v>
      </c>
      <c r="G31" s="820"/>
      <c r="H31" s="821">
        <f>SUM(I31:J31)</f>
        <v>2</v>
      </c>
      <c r="I31" s="819">
        <v>2</v>
      </c>
      <c r="J31" s="820"/>
      <c r="K31" s="819"/>
      <c r="L31" s="819"/>
      <c r="M31" s="820"/>
      <c r="N31" s="819">
        <f>SUM(O31:P31)</f>
        <v>2</v>
      </c>
      <c r="O31" s="820">
        <v>2</v>
      </c>
      <c r="P31" s="820"/>
      <c r="Q31" s="11"/>
      <c r="R31" s="11"/>
    </row>
    <row r="32" spans="1:30" ht="12.95" customHeight="1">
      <c r="A32" s="818" t="s">
        <v>369</v>
      </c>
      <c r="B32" s="819">
        <f t="shared" si="9"/>
        <v>14</v>
      </c>
      <c r="C32" s="819">
        <f>SUM(I32+F32)</f>
        <v>7</v>
      </c>
      <c r="D32" s="822">
        <f>SUM(G32+J32+M32)</f>
        <v>7</v>
      </c>
      <c r="E32" s="822">
        <f t="shared" si="8"/>
        <v>14</v>
      </c>
      <c r="F32" s="819">
        <v>7</v>
      </c>
      <c r="G32" s="819">
        <v>7</v>
      </c>
      <c r="H32" s="829"/>
      <c r="I32" s="820"/>
      <c r="J32" s="820"/>
      <c r="K32" s="820"/>
      <c r="L32" s="820"/>
      <c r="M32" s="820"/>
      <c r="N32" s="820"/>
      <c r="O32" s="820"/>
      <c r="P32" s="820"/>
      <c r="Q32" s="11"/>
      <c r="R32" s="11"/>
    </row>
    <row r="33" spans="1:30" ht="12.95" customHeight="1">
      <c r="A33" s="818" t="s">
        <v>377</v>
      </c>
      <c r="B33" s="819">
        <f t="shared" si="9"/>
        <v>7</v>
      </c>
      <c r="C33" s="819">
        <f>SUM(O33+L33+I33+F33)</f>
        <v>3</v>
      </c>
      <c r="D33" s="822">
        <f>SUM(G33+J33+M33+P33)</f>
        <v>4</v>
      </c>
      <c r="E33" s="822">
        <f t="shared" si="8"/>
        <v>2</v>
      </c>
      <c r="F33" s="819"/>
      <c r="G33" s="819">
        <v>2</v>
      </c>
      <c r="H33" s="821">
        <f>SUM(I33:J33)</f>
        <v>1</v>
      </c>
      <c r="I33" s="819">
        <v>1</v>
      </c>
      <c r="J33" s="819"/>
      <c r="K33" s="819">
        <f>SUM(L33:M33)</f>
        <v>2</v>
      </c>
      <c r="L33" s="819">
        <v>1</v>
      </c>
      <c r="M33" s="820">
        <v>1</v>
      </c>
      <c r="N33" s="819">
        <f>SUM(O33:P33)</f>
        <v>2</v>
      </c>
      <c r="O33" s="819">
        <v>1</v>
      </c>
      <c r="P33" s="820">
        <v>1</v>
      </c>
      <c r="Q33" s="11"/>
      <c r="R33" s="11"/>
      <c r="AB33" s="14"/>
      <c r="AD33" s="14"/>
    </row>
    <row r="34" spans="1:30" ht="12.95" customHeight="1">
      <c r="A34" s="818" t="s">
        <v>378</v>
      </c>
      <c r="B34" s="819">
        <f t="shared" si="9"/>
        <v>8</v>
      </c>
      <c r="C34" s="819">
        <f>SUM(O34+L34+I34+F34)</f>
        <v>8</v>
      </c>
      <c r="D34" s="822"/>
      <c r="E34" s="822">
        <f t="shared" si="8"/>
        <v>2</v>
      </c>
      <c r="F34" s="819">
        <v>2</v>
      </c>
      <c r="G34" s="820"/>
      <c r="H34" s="821">
        <f>SUM(I34:J34)</f>
        <v>2</v>
      </c>
      <c r="I34" s="819">
        <v>2</v>
      </c>
      <c r="J34" s="820"/>
      <c r="K34" s="819">
        <f>SUM(L34:M34)</f>
        <v>2</v>
      </c>
      <c r="L34" s="819">
        <v>2</v>
      </c>
      <c r="M34" s="820"/>
      <c r="N34" s="819">
        <f>SUM(O34:P34)</f>
        <v>2</v>
      </c>
      <c r="O34" s="819">
        <v>2</v>
      </c>
      <c r="P34" s="820"/>
      <c r="Q34" s="11"/>
      <c r="R34" s="11"/>
    </row>
    <row r="35" spans="1:30" ht="12.95" customHeight="1">
      <c r="A35" s="818" t="s">
        <v>379</v>
      </c>
      <c r="B35" s="819">
        <f t="shared" si="9"/>
        <v>4</v>
      </c>
      <c r="C35" s="819">
        <f>SUM(O35+L35+I35+F35)</f>
        <v>4</v>
      </c>
      <c r="D35" s="822"/>
      <c r="E35" s="822">
        <f t="shared" si="8"/>
        <v>2</v>
      </c>
      <c r="F35" s="819">
        <v>2</v>
      </c>
      <c r="G35" s="819"/>
      <c r="H35" s="821">
        <f>SUM(I35:J35)</f>
        <v>1</v>
      </c>
      <c r="I35" s="820">
        <v>1</v>
      </c>
      <c r="J35" s="819"/>
      <c r="K35" s="819">
        <f>SUM(L35:M35)</f>
        <v>1</v>
      </c>
      <c r="L35" s="819">
        <v>1</v>
      </c>
      <c r="M35" s="819"/>
      <c r="N35" s="819"/>
      <c r="O35" s="820"/>
      <c r="P35" s="820"/>
      <c r="Q35" s="11"/>
      <c r="R35" s="11"/>
    </row>
    <row r="36" spans="1:30" ht="17.100000000000001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855" t="s">
        <v>408</v>
      </c>
      <c r="O36" s="11"/>
      <c r="P36" s="11"/>
      <c r="Q36" s="11"/>
      <c r="R36" s="11"/>
    </row>
    <row r="37" spans="1:30" ht="8.1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30" ht="8.1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30" ht="8.1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30" ht="8.1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30" ht="8.1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1"/>
      <c r="R41" s="11"/>
    </row>
    <row r="42" spans="1:30" ht="8.1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1"/>
      <c r="R42" s="11"/>
    </row>
    <row r="43" spans="1:30" ht="8.1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1"/>
      <c r="R43" s="11"/>
    </row>
    <row r="44" spans="1:30" ht="8.1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1"/>
      <c r="R44" s="11"/>
    </row>
    <row r="45" spans="1:30" ht="8.1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1"/>
      <c r="R45" s="11"/>
    </row>
    <row r="46" spans="1:30" ht="8.1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1"/>
      <c r="R46" s="11"/>
    </row>
    <row r="47" spans="1:30" ht="8.1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1"/>
      <c r="R47" s="11"/>
    </row>
    <row r="48" spans="1:30" ht="8.1" customHeight="1">
      <c r="Q48" s="11"/>
      <c r="R48" s="11"/>
    </row>
    <row r="49" spans="1:30" ht="8.1" customHeight="1">
      <c r="A49" s="11"/>
      <c r="B49" s="11"/>
      <c r="C49" s="17"/>
      <c r="D49" s="17"/>
      <c r="E49" s="11"/>
      <c r="F49" s="17"/>
      <c r="G49" s="17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AB49" s="14"/>
      <c r="AD49" s="14"/>
    </row>
    <row r="50" spans="1:30" ht="9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Q50" s="11"/>
      <c r="R50" s="11"/>
      <c r="AB50" s="14"/>
      <c r="AD50" s="14"/>
    </row>
    <row r="51" spans="1:30" ht="11.1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AB51" s="14"/>
      <c r="AD51" s="14"/>
    </row>
    <row r="52" spans="1:30" ht="11.1" customHeight="1">
      <c r="A52" s="11"/>
      <c r="B52" s="11"/>
      <c r="C52" s="11"/>
      <c r="D52" s="11"/>
      <c r="E52" s="11"/>
      <c r="F52" s="17"/>
      <c r="G52" s="17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AB52" s="14"/>
      <c r="AD52" s="14"/>
    </row>
    <row r="53" spans="1:30" ht="11.1" customHeight="1">
      <c r="A53" s="11"/>
      <c r="B53" s="11"/>
      <c r="C53" s="11"/>
      <c r="D53" s="11"/>
      <c r="E53" s="11"/>
      <c r="F53" s="17"/>
      <c r="G53" s="17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AB53" s="14"/>
      <c r="AD53" s="14"/>
    </row>
    <row r="54" spans="1:30" ht="11.1" customHeight="1">
      <c r="A54" s="11"/>
      <c r="B54" s="11"/>
      <c r="C54" s="11"/>
      <c r="D54" s="11"/>
      <c r="E54" s="11"/>
      <c r="F54" s="17"/>
      <c r="G54" s="17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AB54" s="14"/>
      <c r="AD54" s="14"/>
    </row>
    <row r="55" spans="1:30" ht="11.1" customHeight="1">
      <c r="A55" s="11"/>
      <c r="B55" s="11"/>
      <c r="C55" s="11"/>
      <c r="D55" s="11"/>
      <c r="E55" s="11"/>
      <c r="F55" s="17"/>
      <c r="G55" s="17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AB55" s="14"/>
      <c r="AD55" s="14"/>
    </row>
    <row r="56" spans="1:30" ht="11.1" customHeight="1">
      <c r="A56" s="11"/>
      <c r="B56" s="11"/>
      <c r="C56" s="11"/>
      <c r="D56" s="11"/>
      <c r="E56" s="11"/>
      <c r="F56" s="11"/>
      <c r="G56" s="11"/>
      <c r="H56" s="11"/>
      <c r="I56" s="11"/>
      <c r="J56" s="17"/>
      <c r="K56" s="11"/>
      <c r="L56" s="17"/>
      <c r="M56" s="11"/>
      <c r="N56" s="11"/>
      <c r="O56" s="11"/>
      <c r="P56" s="11"/>
      <c r="Q56" s="11"/>
      <c r="R56" s="11"/>
      <c r="AB56" s="14"/>
      <c r="AD56" s="14"/>
    </row>
    <row r="57" spans="1:30" ht="11.1" customHeight="1">
      <c r="A57" s="11"/>
      <c r="B57" s="11"/>
      <c r="C57" s="11"/>
      <c r="D57" s="11"/>
      <c r="E57" s="11"/>
      <c r="F57" s="17"/>
      <c r="G57" s="17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AB57" s="14"/>
      <c r="AD57" s="14"/>
    </row>
    <row r="58" spans="1:30" ht="11.1" customHeight="1">
      <c r="A58" s="11"/>
      <c r="B58" s="11"/>
      <c r="C58" s="11"/>
      <c r="D58" s="11"/>
      <c r="E58" s="11"/>
      <c r="F58" s="17"/>
      <c r="G58" s="17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AB58" s="14"/>
      <c r="AD58" s="14"/>
    </row>
    <row r="59" spans="1:30" ht="11.1" customHeight="1">
      <c r="A59" s="11"/>
      <c r="B59" s="11"/>
      <c r="C59" s="11"/>
      <c r="D59" s="11"/>
      <c r="E59" s="11"/>
      <c r="F59" s="17"/>
      <c r="G59" s="17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AB59" s="14"/>
      <c r="AD59" s="14"/>
    </row>
    <row r="60" spans="1:30" ht="11.1" customHeight="1">
      <c r="A60" s="11"/>
      <c r="B60" s="11"/>
      <c r="C60" s="11"/>
      <c r="D60" s="11"/>
      <c r="E60" s="11"/>
      <c r="F60" s="17"/>
      <c r="G60" s="17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AB60" s="14"/>
      <c r="AD60" s="14"/>
    </row>
    <row r="61" spans="1:30" ht="11.1" customHeight="1">
      <c r="A61" s="11"/>
      <c r="B61" s="11"/>
      <c r="C61" s="11"/>
      <c r="D61" s="11"/>
      <c r="E61" s="11"/>
      <c r="F61" s="17"/>
      <c r="G61" s="17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AB61" s="14"/>
      <c r="AD61" s="14"/>
    </row>
    <row r="62" spans="1:30" ht="11.1" customHeight="1">
      <c r="A62" s="11"/>
      <c r="B62" s="11"/>
      <c r="C62" s="11"/>
      <c r="D62" s="11"/>
      <c r="E62" s="11"/>
      <c r="F62" s="17"/>
      <c r="G62" s="17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30" ht="11.1" customHeight="1">
      <c r="A63" s="11"/>
      <c r="B63" s="11"/>
      <c r="C63" s="11"/>
      <c r="D63" s="11"/>
      <c r="E63" s="11"/>
      <c r="F63" s="17"/>
      <c r="G63" s="17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AB63" s="14"/>
      <c r="AD63" s="14"/>
    </row>
    <row r="64" spans="1:30" ht="11.1" customHeight="1">
      <c r="A64" s="11"/>
      <c r="B64" s="11"/>
      <c r="C64" s="11"/>
      <c r="D64" s="11"/>
      <c r="E64" s="11"/>
      <c r="F64" s="17"/>
      <c r="G64" s="17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30" ht="11.1" customHeight="1">
      <c r="A65" s="11"/>
      <c r="B65" s="11"/>
      <c r="C65" s="11"/>
      <c r="D65" s="11"/>
      <c r="E65" s="11"/>
      <c r="F65" s="11"/>
      <c r="G65" s="11"/>
      <c r="H65" s="11"/>
      <c r="I65" s="11"/>
      <c r="J65" s="17"/>
      <c r="K65" s="11"/>
      <c r="L65" s="17"/>
      <c r="M65" s="11"/>
      <c r="N65" s="11"/>
      <c r="O65" s="11"/>
      <c r="P65" s="11"/>
      <c r="Q65" s="11"/>
      <c r="R65" s="11"/>
      <c r="AB65" s="14"/>
      <c r="AD65" s="14"/>
    </row>
    <row r="66" spans="1:30" ht="11.1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AB66" s="14"/>
      <c r="AD66" s="14"/>
    </row>
    <row r="67" spans="1:30" ht="11.1" customHeight="1">
      <c r="A67" s="11"/>
      <c r="B67" s="11"/>
      <c r="C67" s="11"/>
      <c r="D67" s="11"/>
      <c r="E67" s="11"/>
      <c r="F67" s="17"/>
      <c r="G67" s="17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AB67" s="14"/>
      <c r="AD67" s="14"/>
    </row>
    <row r="68" spans="1:30" ht="11.1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AB68" s="14"/>
      <c r="AD68" s="14"/>
    </row>
    <row r="69" spans="1:30" ht="6" customHeight="1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Q69" s="11"/>
      <c r="AB69" s="14"/>
      <c r="AD69" s="14"/>
    </row>
    <row r="70" spans="1:30" ht="8.1" customHeight="1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Q70" s="11"/>
      <c r="AB70" s="14"/>
      <c r="AD70" s="14"/>
    </row>
    <row r="71" spans="1:30" ht="8.1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AB71" s="14"/>
      <c r="AD71" s="14"/>
    </row>
    <row r="72" spans="1:30" ht="8.1" customHeight="1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AB72" s="14"/>
      <c r="AD72" s="14"/>
    </row>
    <row r="73" spans="1:30">
      <c r="AB73" s="14"/>
      <c r="AD73" s="14"/>
    </row>
    <row r="74" spans="1:30">
      <c r="AB74" s="14"/>
      <c r="AD74" s="14"/>
    </row>
    <row r="75" spans="1:30">
      <c r="AB75" s="14"/>
      <c r="AD75" s="14"/>
    </row>
    <row r="76" spans="1:30">
      <c r="AB76" s="14"/>
      <c r="AD76" s="14"/>
    </row>
    <row r="77" spans="1:30">
      <c r="AB77" s="14"/>
      <c r="AD77" s="14"/>
    </row>
    <row r="78" spans="1:30">
      <c r="AB78" s="14"/>
      <c r="AD78" s="14"/>
    </row>
    <row r="79" spans="1:30">
      <c r="AB79" s="14"/>
      <c r="AD79" s="14"/>
    </row>
    <row r="80" spans="1:30">
      <c r="AB80" s="14"/>
      <c r="AD80" s="14"/>
    </row>
    <row r="81" spans="1:30">
      <c r="AB81" s="14"/>
      <c r="AD81" s="14"/>
    </row>
    <row r="95" spans="1:30">
      <c r="A95" s="13" t="s">
        <v>396</v>
      </c>
    </row>
    <row r="139" spans="30:30">
      <c r="AD139" s="13" t="s">
        <v>396</v>
      </c>
    </row>
  </sheetData>
  <sheetProtection password="CA55" sheet="1" objects="1" scenarios="1"/>
  <mergeCells count="3">
    <mergeCell ref="A1:P1"/>
    <mergeCell ref="A2:P2"/>
    <mergeCell ref="A3:P3"/>
  </mergeCells>
  <phoneticPr fontId="101" type="noConversion"/>
  <printOptions horizontalCentered="1"/>
  <pageMargins left="0.39370078740157483" right="0.75" top="0.98425196850393704" bottom="0.59055118110236227" header="0" footer="0"/>
  <pageSetup scale="90" orientation="landscape" horizontalDpi="300" verticalDpi="300" r:id="rId1"/>
  <headerFooter alignWithMargins="0">
    <oddHeader xml:space="preserve">&amp;R&amp;"Helv,Negrita"&amp;12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N158"/>
  <sheetViews>
    <sheetView showGridLines="0" workbookViewId="0">
      <selection activeCell="C38" sqref="C38"/>
    </sheetView>
  </sheetViews>
  <sheetFormatPr baseColWidth="10" defaultColWidth="11.33203125" defaultRowHeight="12.75"/>
  <cols>
    <col min="1" max="1" width="40.1640625" style="12" customWidth="1"/>
    <col min="2" max="2" width="8.83203125" style="12" customWidth="1"/>
    <col min="3" max="4" width="8" style="12" customWidth="1"/>
    <col min="5" max="5" width="8.5" style="12" customWidth="1"/>
    <col min="6" max="6" width="6.83203125" style="12" customWidth="1"/>
    <col min="7" max="7" width="6.5" style="12" customWidth="1"/>
    <col min="8" max="8" width="8" style="12" customWidth="1"/>
    <col min="9" max="9" width="6.83203125" style="12" customWidth="1"/>
    <col min="10" max="10" width="6.33203125" style="12" customWidth="1"/>
    <col min="11" max="11" width="7.6640625" style="12" customWidth="1"/>
    <col min="12" max="12" width="5.33203125" style="12" customWidth="1"/>
    <col min="13" max="13" width="5.1640625" style="12" customWidth="1"/>
    <col min="14" max="14" width="7.33203125" style="12" customWidth="1"/>
    <col min="15" max="15" width="5.33203125" style="12" customWidth="1"/>
    <col min="16" max="16" width="5.6640625" style="12" customWidth="1"/>
    <col min="17" max="17" width="7.5" style="12" customWidth="1"/>
    <col min="18" max="18" width="5.1640625" style="12" customWidth="1"/>
    <col min="19" max="19" width="6.83203125" style="12" customWidth="1"/>
    <col min="20" max="20" width="2" style="12" customWidth="1"/>
    <col min="21" max="26" width="11.33203125" style="12"/>
    <col min="27" max="27" width="6.6640625" style="12" customWidth="1"/>
    <col min="28" max="28" width="44" style="12" customWidth="1"/>
    <col min="29" max="16384" width="11.33203125" style="12"/>
  </cols>
  <sheetData>
    <row r="1" spans="1:33" ht="21" customHeight="1">
      <c r="A1" s="3306" t="s">
        <v>359</v>
      </c>
      <c r="B1" s="3306"/>
      <c r="C1" s="3306"/>
      <c r="D1" s="3306"/>
      <c r="E1" s="3306"/>
      <c r="F1" s="3306"/>
      <c r="G1" s="3306"/>
      <c r="H1" s="3306"/>
      <c r="I1" s="3306"/>
      <c r="J1" s="3306"/>
      <c r="K1" s="3306"/>
      <c r="L1" s="3306"/>
      <c r="M1" s="3306"/>
      <c r="N1" s="3306"/>
      <c r="O1" s="3306"/>
      <c r="P1" s="3306"/>
      <c r="Q1" s="3306"/>
      <c r="R1" s="3306"/>
      <c r="S1" s="3306"/>
    </row>
    <row r="2" spans="1:33" ht="12" customHeight="1">
      <c r="A2" s="3307" t="s">
        <v>39</v>
      </c>
      <c r="B2" s="3307"/>
      <c r="C2" s="3307"/>
      <c r="D2" s="3307"/>
      <c r="E2" s="3307"/>
      <c r="F2" s="3307"/>
      <c r="G2" s="3307"/>
      <c r="H2" s="3307"/>
      <c r="I2" s="3307"/>
      <c r="J2" s="3307"/>
      <c r="K2" s="3307"/>
      <c r="L2" s="3307"/>
      <c r="M2" s="3307"/>
      <c r="N2" s="3307"/>
      <c r="O2" s="3307"/>
      <c r="P2" s="3307"/>
      <c r="Q2" s="3307"/>
      <c r="R2" s="3307"/>
      <c r="S2" s="3307"/>
    </row>
    <row r="3" spans="1:33" ht="12" customHeight="1">
      <c r="A3" s="3308" t="s">
        <v>269</v>
      </c>
      <c r="B3" s="3308"/>
      <c r="C3" s="3308"/>
      <c r="D3" s="3308"/>
      <c r="E3" s="3308"/>
      <c r="F3" s="3308"/>
      <c r="G3" s="3308"/>
      <c r="H3" s="3308"/>
      <c r="I3" s="3308"/>
      <c r="J3" s="3308"/>
      <c r="K3" s="3308"/>
      <c r="L3" s="3308"/>
      <c r="M3" s="3308"/>
      <c r="N3" s="3308"/>
      <c r="O3" s="3308"/>
      <c r="P3" s="3308"/>
      <c r="Q3" s="3308"/>
      <c r="R3" s="3308"/>
      <c r="S3" s="3308"/>
    </row>
    <row r="4" spans="1:33" ht="12" customHeight="1">
      <c r="A4" s="792"/>
      <c r="B4" s="793"/>
      <c r="C4" s="793"/>
      <c r="D4" s="794"/>
      <c r="E4" s="793"/>
      <c r="F4" s="794"/>
      <c r="G4" s="793" t="s">
        <v>409</v>
      </c>
      <c r="H4" s="793"/>
      <c r="I4" s="793"/>
      <c r="J4" s="793"/>
      <c r="K4" s="793"/>
      <c r="L4" s="793"/>
      <c r="M4" s="793"/>
      <c r="N4" s="793"/>
      <c r="O4" s="793"/>
      <c r="P4" s="793"/>
      <c r="Q4" s="793"/>
      <c r="R4" s="793"/>
      <c r="S4" s="795"/>
      <c r="T4" s="11"/>
      <c r="U4" s="11"/>
    </row>
    <row r="5" spans="1:33" ht="5.25" customHeight="1">
      <c r="A5" s="796" t="s">
        <v>410</v>
      </c>
      <c r="B5" s="797"/>
      <c r="C5" s="798"/>
      <c r="D5" s="799"/>
      <c r="E5" s="798"/>
      <c r="F5" s="798"/>
      <c r="G5" s="799"/>
      <c r="H5" s="798"/>
      <c r="I5" s="798"/>
      <c r="J5" s="799"/>
      <c r="K5" s="798"/>
      <c r="L5" s="798"/>
      <c r="M5" s="799"/>
      <c r="N5" s="798"/>
      <c r="O5" s="798"/>
      <c r="P5" s="799"/>
      <c r="Q5" s="798"/>
      <c r="R5" s="798"/>
      <c r="S5" s="800"/>
      <c r="T5" s="11"/>
      <c r="U5" s="11"/>
    </row>
    <row r="6" spans="1:33" ht="11.25" customHeight="1">
      <c r="A6" s="801" t="s">
        <v>411</v>
      </c>
      <c r="B6" s="801" t="s">
        <v>711</v>
      </c>
      <c r="C6" s="802" t="s">
        <v>712</v>
      </c>
      <c r="D6" s="800"/>
      <c r="E6" s="802" t="s">
        <v>412</v>
      </c>
      <c r="F6" s="803"/>
      <c r="G6" s="800"/>
      <c r="H6" s="802" t="s">
        <v>713</v>
      </c>
      <c r="I6" s="803"/>
      <c r="J6" s="800"/>
      <c r="K6" s="802" t="s">
        <v>714</v>
      </c>
      <c r="L6" s="803"/>
      <c r="M6" s="800"/>
      <c r="N6" s="802" t="s">
        <v>715</v>
      </c>
      <c r="O6" s="803"/>
      <c r="P6" s="800"/>
      <c r="Q6" s="802" t="s">
        <v>716</v>
      </c>
      <c r="R6" s="803"/>
      <c r="S6" s="800"/>
      <c r="T6" s="11"/>
      <c r="U6" s="11"/>
    </row>
    <row r="7" spans="1:33" ht="6" customHeight="1">
      <c r="A7" s="804"/>
      <c r="B7" s="805"/>
      <c r="C7" s="798"/>
      <c r="D7" s="806"/>
      <c r="E7" s="798"/>
      <c r="F7" s="798"/>
      <c r="G7" s="806"/>
      <c r="H7" s="798"/>
      <c r="I7" s="798"/>
      <c r="J7" s="806"/>
      <c r="K7" s="798"/>
      <c r="L7" s="798"/>
      <c r="M7" s="806"/>
      <c r="N7" s="798"/>
      <c r="O7" s="798"/>
      <c r="P7" s="806"/>
      <c r="Q7" s="798"/>
      <c r="R7" s="798"/>
      <c r="S7" s="806"/>
      <c r="T7" s="11"/>
      <c r="U7" s="11"/>
    </row>
    <row r="8" spans="1:33" ht="12" customHeight="1">
      <c r="A8" s="807" t="s">
        <v>396</v>
      </c>
      <c r="B8" s="2220"/>
      <c r="C8" s="809" t="s">
        <v>413</v>
      </c>
      <c r="D8" s="809" t="s">
        <v>416</v>
      </c>
      <c r="E8" s="809" t="s">
        <v>414</v>
      </c>
      <c r="F8" s="809" t="s">
        <v>415</v>
      </c>
      <c r="G8" s="809" t="s">
        <v>416</v>
      </c>
      <c r="H8" s="810" t="s">
        <v>414</v>
      </c>
      <c r="I8" s="809" t="s">
        <v>415</v>
      </c>
      <c r="J8" s="809" t="s">
        <v>416</v>
      </c>
      <c r="K8" s="809" t="s">
        <v>414</v>
      </c>
      <c r="L8" s="809" t="s">
        <v>415</v>
      </c>
      <c r="M8" s="809" t="s">
        <v>416</v>
      </c>
      <c r="N8" s="809" t="s">
        <v>414</v>
      </c>
      <c r="O8" s="811" t="s">
        <v>650</v>
      </c>
      <c r="P8" s="811" t="s">
        <v>652</v>
      </c>
      <c r="Q8" s="809" t="s">
        <v>414</v>
      </c>
      <c r="R8" s="809" t="s">
        <v>415</v>
      </c>
      <c r="S8" s="809" t="s">
        <v>651</v>
      </c>
      <c r="T8" s="11"/>
      <c r="U8" s="11"/>
    </row>
    <row r="9" spans="1:33" ht="10.5" customHeight="1">
      <c r="A9" s="813" t="s">
        <v>706</v>
      </c>
      <c r="B9" s="815">
        <f t="shared" ref="B9:S9" si="0">SUM(B10+B13+B16+B22+B31+B34+B40+B43+B48+B49+B50+B51+B52)</f>
        <v>9156</v>
      </c>
      <c r="C9" s="815">
        <f t="shared" si="0"/>
        <v>4334</v>
      </c>
      <c r="D9" s="815">
        <f t="shared" si="0"/>
        <v>4822</v>
      </c>
      <c r="E9" s="815">
        <f t="shared" si="0"/>
        <v>2702</v>
      </c>
      <c r="F9" s="815">
        <f t="shared" si="0"/>
        <v>1347</v>
      </c>
      <c r="G9" s="815">
        <f t="shared" si="0"/>
        <v>1355</v>
      </c>
      <c r="H9" s="817">
        <f t="shared" si="0"/>
        <v>2159</v>
      </c>
      <c r="I9" s="815">
        <f t="shared" si="0"/>
        <v>1042</v>
      </c>
      <c r="J9" s="815">
        <f t="shared" si="0"/>
        <v>1117</v>
      </c>
      <c r="K9" s="815">
        <f t="shared" si="0"/>
        <v>1772</v>
      </c>
      <c r="L9" s="815">
        <f t="shared" si="0"/>
        <v>800</v>
      </c>
      <c r="M9" s="815">
        <f t="shared" si="0"/>
        <v>972</v>
      </c>
      <c r="N9" s="815">
        <f t="shared" si="0"/>
        <v>1579</v>
      </c>
      <c r="O9" s="815">
        <f t="shared" si="0"/>
        <v>693</v>
      </c>
      <c r="P9" s="815">
        <f t="shared" si="0"/>
        <v>886</v>
      </c>
      <c r="Q9" s="815">
        <f t="shared" si="0"/>
        <v>944</v>
      </c>
      <c r="R9" s="815">
        <f t="shared" si="0"/>
        <v>452</v>
      </c>
      <c r="S9" s="815">
        <f t="shared" si="0"/>
        <v>492</v>
      </c>
      <c r="T9" s="11"/>
      <c r="U9" s="11"/>
      <c r="AE9" s="14"/>
      <c r="AG9" s="14"/>
    </row>
    <row r="10" spans="1:33" ht="10.5" customHeight="1">
      <c r="A10" s="813" t="s">
        <v>722</v>
      </c>
      <c r="B10" s="815">
        <f>SUM(C11:D12)</f>
        <v>253</v>
      </c>
      <c r="C10" s="830">
        <f>SUM(C11:C12)</f>
        <v>220</v>
      </c>
      <c r="D10" s="830">
        <f>SUM(D11:D12)</f>
        <v>33</v>
      </c>
      <c r="E10" s="815">
        <f>SUM(F11:G12)</f>
        <v>92</v>
      </c>
      <c r="F10" s="815">
        <f>SUM(F11:F12)</f>
        <v>85</v>
      </c>
      <c r="G10" s="815">
        <f>SUM(G11:G12)</f>
        <v>7</v>
      </c>
      <c r="H10" s="817">
        <f>SUM(I11:J12)</f>
        <v>70</v>
      </c>
      <c r="I10" s="815">
        <f t="shared" ref="I10:S10" si="1">SUM(I11:I12)</f>
        <v>60</v>
      </c>
      <c r="J10" s="815">
        <f t="shared" si="1"/>
        <v>10</v>
      </c>
      <c r="K10" s="815">
        <f t="shared" si="1"/>
        <v>49</v>
      </c>
      <c r="L10" s="815">
        <f t="shared" si="1"/>
        <v>42</v>
      </c>
      <c r="M10" s="815">
        <f t="shared" si="1"/>
        <v>7</v>
      </c>
      <c r="N10" s="815">
        <f t="shared" si="1"/>
        <v>35</v>
      </c>
      <c r="O10" s="815">
        <f t="shared" si="1"/>
        <v>30</v>
      </c>
      <c r="P10" s="815">
        <f t="shared" si="1"/>
        <v>5</v>
      </c>
      <c r="Q10" s="815">
        <f t="shared" si="1"/>
        <v>7</v>
      </c>
      <c r="R10" s="815">
        <f t="shared" si="1"/>
        <v>3</v>
      </c>
      <c r="S10" s="815">
        <f t="shared" si="1"/>
        <v>4</v>
      </c>
      <c r="T10" s="11"/>
      <c r="U10" s="11"/>
    </row>
    <row r="11" spans="1:33" ht="10.5" customHeight="1">
      <c r="A11" s="831" t="s">
        <v>1150</v>
      </c>
      <c r="B11" s="832">
        <f t="shared" ref="B11:B33" si="2">SUM(C11:D11)</f>
        <v>187</v>
      </c>
      <c r="C11" s="833">
        <f>SUM(F11+I11+L11+O11+R11)</f>
        <v>167</v>
      </c>
      <c r="D11" s="833">
        <f>SUM(G11+J11+M11+P11+S11)</f>
        <v>20</v>
      </c>
      <c r="E11" s="832">
        <f>SUM(F11:G11)</f>
        <v>68</v>
      </c>
      <c r="F11" s="832">
        <v>64</v>
      </c>
      <c r="G11" s="832">
        <v>4</v>
      </c>
      <c r="H11" s="834">
        <f>SUM(I11:J11)</f>
        <v>56</v>
      </c>
      <c r="I11" s="832">
        <v>49</v>
      </c>
      <c r="J11" s="832">
        <v>7</v>
      </c>
      <c r="K11" s="832">
        <f>SUM(L11:M11)</f>
        <v>32</v>
      </c>
      <c r="L11" s="832">
        <v>28</v>
      </c>
      <c r="M11" s="832">
        <v>4</v>
      </c>
      <c r="N11" s="832">
        <f>SUM(O11+P11)</f>
        <v>31</v>
      </c>
      <c r="O11" s="832">
        <v>26</v>
      </c>
      <c r="P11" s="832">
        <v>5</v>
      </c>
      <c r="Q11" s="835"/>
      <c r="R11" s="835"/>
      <c r="S11" s="835"/>
      <c r="T11" s="11"/>
      <c r="U11" s="11"/>
    </row>
    <row r="12" spans="1:33" ht="10.5" customHeight="1">
      <c r="A12" s="831" t="s">
        <v>1151</v>
      </c>
      <c r="B12" s="832">
        <f t="shared" si="2"/>
        <v>66</v>
      </c>
      <c r="C12" s="833">
        <f>SUM(F12+I12+L12+O12+R12)</f>
        <v>53</v>
      </c>
      <c r="D12" s="833">
        <f>SUM(G12+J12+M12+P12+S12)</f>
        <v>13</v>
      </c>
      <c r="E12" s="832">
        <f>SUM(F12:G12)</f>
        <v>24</v>
      </c>
      <c r="F12" s="832">
        <v>21</v>
      </c>
      <c r="G12" s="832">
        <v>3</v>
      </c>
      <c r="H12" s="834">
        <f>SUM(I12:J12)</f>
        <v>14</v>
      </c>
      <c r="I12" s="832">
        <v>11</v>
      </c>
      <c r="J12" s="835">
        <v>3</v>
      </c>
      <c r="K12" s="832">
        <f>SUM(L12:M12)</f>
        <v>17</v>
      </c>
      <c r="L12" s="832">
        <v>14</v>
      </c>
      <c r="M12" s="832">
        <v>3</v>
      </c>
      <c r="N12" s="832">
        <f>SUM(O12+P12)</f>
        <v>4</v>
      </c>
      <c r="O12" s="832">
        <v>4</v>
      </c>
      <c r="P12" s="832"/>
      <c r="Q12" s="835">
        <f>SUM(R12:S12)</f>
        <v>7</v>
      </c>
      <c r="R12" s="832">
        <v>3</v>
      </c>
      <c r="S12" s="835">
        <v>4</v>
      </c>
      <c r="T12" s="11"/>
      <c r="U12" s="11"/>
    </row>
    <row r="13" spans="1:33" ht="10.5" customHeight="1">
      <c r="A13" s="813" t="s">
        <v>1250</v>
      </c>
      <c r="B13" s="815">
        <f t="shared" si="2"/>
        <v>315</v>
      </c>
      <c r="C13" s="830">
        <f t="shared" ref="C13:P13" si="3">SUM(C14:C15)</f>
        <v>53</v>
      </c>
      <c r="D13" s="830">
        <f t="shared" si="3"/>
        <v>262</v>
      </c>
      <c r="E13" s="815">
        <f t="shared" si="3"/>
        <v>88</v>
      </c>
      <c r="F13" s="815">
        <f t="shared" si="3"/>
        <v>20</v>
      </c>
      <c r="G13" s="815">
        <f t="shared" si="3"/>
        <v>68</v>
      </c>
      <c r="H13" s="817">
        <f t="shared" si="3"/>
        <v>76</v>
      </c>
      <c r="I13" s="815">
        <f t="shared" si="3"/>
        <v>16</v>
      </c>
      <c r="J13" s="836">
        <f t="shared" si="3"/>
        <v>60</v>
      </c>
      <c r="K13" s="815">
        <f t="shared" si="3"/>
        <v>78</v>
      </c>
      <c r="L13" s="815">
        <f t="shared" si="3"/>
        <v>7</v>
      </c>
      <c r="M13" s="815">
        <f t="shared" si="3"/>
        <v>71</v>
      </c>
      <c r="N13" s="815">
        <f t="shared" si="3"/>
        <v>73</v>
      </c>
      <c r="O13" s="815">
        <f t="shared" si="3"/>
        <v>10</v>
      </c>
      <c r="P13" s="815">
        <f t="shared" si="3"/>
        <v>63</v>
      </c>
      <c r="Q13" s="816"/>
      <c r="R13" s="820"/>
      <c r="S13" s="820"/>
      <c r="T13" s="11"/>
      <c r="U13" s="11"/>
    </row>
    <row r="14" spans="1:33" ht="10.5" customHeight="1">
      <c r="A14" s="831" t="s">
        <v>1147</v>
      </c>
      <c r="B14" s="832">
        <f t="shared" si="2"/>
        <v>151</v>
      </c>
      <c r="C14" s="833">
        <f t="shared" ref="C14:C21" si="4">SUM(F14+I14+L14+O14+R14)</f>
        <v>41</v>
      </c>
      <c r="D14" s="833">
        <f>SUM(G14+J14+M14+P14)</f>
        <v>110</v>
      </c>
      <c r="E14" s="832">
        <f>SUM(G14+F14)</f>
        <v>42</v>
      </c>
      <c r="F14" s="832">
        <v>17</v>
      </c>
      <c r="G14" s="832">
        <v>25</v>
      </c>
      <c r="H14" s="834">
        <f t="shared" ref="H14:H22" si="5">SUM(I14:J14)</f>
        <v>32</v>
      </c>
      <c r="I14" s="832">
        <v>10</v>
      </c>
      <c r="J14" s="837">
        <v>22</v>
      </c>
      <c r="K14" s="832">
        <f t="shared" ref="K14:K22" si="6">SUM(L14:M14)</f>
        <v>38</v>
      </c>
      <c r="L14" s="832">
        <v>6</v>
      </c>
      <c r="M14" s="832">
        <v>32</v>
      </c>
      <c r="N14" s="832">
        <f>SUM(O14:P14)</f>
        <v>39</v>
      </c>
      <c r="O14" s="832">
        <v>8</v>
      </c>
      <c r="P14" s="832">
        <v>31</v>
      </c>
      <c r="Q14" s="835"/>
      <c r="R14" s="835"/>
      <c r="S14" s="835"/>
      <c r="T14" s="11"/>
      <c r="U14" s="11"/>
    </row>
    <row r="15" spans="1:33" ht="10.5" customHeight="1">
      <c r="A15" s="831" t="s">
        <v>1148</v>
      </c>
      <c r="B15" s="832">
        <f t="shared" si="2"/>
        <v>164</v>
      </c>
      <c r="C15" s="833">
        <f t="shared" si="4"/>
        <v>12</v>
      </c>
      <c r="D15" s="833">
        <f>SUM(G15+J15+M15+P15)</f>
        <v>152</v>
      </c>
      <c r="E15" s="832">
        <f>SUM(G15+F15)</f>
        <v>46</v>
      </c>
      <c r="F15" s="832">
        <v>3</v>
      </c>
      <c r="G15" s="832">
        <v>43</v>
      </c>
      <c r="H15" s="834">
        <f t="shared" si="5"/>
        <v>44</v>
      </c>
      <c r="I15" s="832">
        <v>6</v>
      </c>
      <c r="J15" s="832">
        <v>38</v>
      </c>
      <c r="K15" s="832">
        <f t="shared" si="6"/>
        <v>40</v>
      </c>
      <c r="L15" s="835">
        <v>1</v>
      </c>
      <c r="M15" s="835">
        <v>39</v>
      </c>
      <c r="N15" s="832">
        <f>SUM(O15:P15)</f>
        <v>34</v>
      </c>
      <c r="O15" s="835">
        <v>2</v>
      </c>
      <c r="P15" s="835">
        <v>32</v>
      </c>
      <c r="Q15" s="835"/>
      <c r="R15" s="835"/>
      <c r="S15" s="835"/>
      <c r="T15" s="11"/>
      <c r="U15" s="11"/>
    </row>
    <row r="16" spans="1:33" ht="10.5" customHeight="1">
      <c r="A16" s="813" t="s">
        <v>1164</v>
      </c>
      <c r="B16" s="815">
        <f t="shared" si="2"/>
        <v>984</v>
      </c>
      <c r="C16" s="830">
        <f t="shared" si="4"/>
        <v>659</v>
      </c>
      <c r="D16" s="815">
        <f>SUM(D17:D21)</f>
        <v>325</v>
      </c>
      <c r="E16" s="815">
        <f>SUM(E17:E21)</f>
        <v>382</v>
      </c>
      <c r="F16" s="815">
        <f>SUM(F17:F21)</f>
        <v>274</v>
      </c>
      <c r="G16" s="815">
        <f>SUM(G17:G21)</f>
        <v>108</v>
      </c>
      <c r="H16" s="817">
        <f t="shared" si="5"/>
        <v>201</v>
      </c>
      <c r="I16" s="815">
        <f>SUM(I17:I21)</f>
        <v>120</v>
      </c>
      <c r="J16" s="815">
        <f>SUM(J17:J21)</f>
        <v>81</v>
      </c>
      <c r="K16" s="815">
        <f t="shared" si="6"/>
        <v>175</v>
      </c>
      <c r="L16" s="815">
        <f>SUM(L17:L21)</f>
        <v>121</v>
      </c>
      <c r="M16" s="815">
        <f>SUM(M17:M21)</f>
        <v>54</v>
      </c>
      <c r="N16" s="815">
        <f>SUM(N17:N21)</f>
        <v>162</v>
      </c>
      <c r="O16" s="815">
        <f>SUM(O17:O21)</f>
        <v>89</v>
      </c>
      <c r="P16" s="815">
        <f>SUM(P17:P21)</f>
        <v>73</v>
      </c>
      <c r="Q16" s="815">
        <f>SUM(R16:S16)</f>
        <v>64</v>
      </c>
      <c r="R16" s="815">
        <f>SUM(R17:R21)</f>
        <v>55</v>
      </c>
      <c r="S16" s="815">
        <f>SUM(S17:S21)</f>
        <v>9</v>
      </c>
      <c r="T16" s="11"/>
      <c r="U16" s="11"/>
    </row>
    <row r="17" spans="1:33" ht="10.5" customHeight="1">
      <c r="A17" s="831" t="s">
        <v>1152</v>
      </c>
      <c r="B17" s="832">
        <f t="shared" si="2"/>
        <v>209</v>
      </c>
      <c r="C17" s="833">
        <f t="shared" si="4"/>
        <v>162</v>
      </c>
      <c r="D17" s="833">
        <f>SUM(G17+J17+M17+P17+S17)</f>
        <v>47</v>
      </c>
      <c r="E17" s="832">
        <f>SUM(G17+F17)</f>
        <v>107</v>
      </c>
      <c r="F17" s="832">
        <v>86</v>
      </c>
      <c r="G17" s="832">
        <v>21</v>
      </c>
      <c r="H17" s="834">
        <f t="shared" si="5"/>
        <v>23</v>
      </c>
      <c r="I17" s="832">
        <v>20</v>
      </c>
      <c r="J17" s="832">
        <v>3</v>
      </c>
      <c r="K17" s="832">
        <f t="shared" si="6"/>
        <v>36</v>
      </c>
      <c r="L17" s="832">
        <v>27</v>
      </c>
      <c r="M17" s="832">
        <v>9</v>
      </c>
      <c r="N17" s="832">
        <f t="shared" ref="N17:N22" si="7">SUM(O17:P17)</f>
        <v>28</v>
      </c>
      <c r="O17" s="832">
        <v>20</v>
      </c>
      <c r="P17" s="835">
        <v>8</v>
      </c>
      <c r="Q17" s="835">
        <f>SUM(R17:S17)</f>
        <v>15</v>
      </c>
      <c r="R17" s="832">
        <v>9</v>
      </c>
      <c r="S17" s="835">
        <v>6</v>
      </c>
      <c r="T17" s="11"/>
      <c r="U17" s="11"/>
    </row>
    <row r="18" spans="1:33" ht="10.5" customHeight="1">
      <c r="A18" s="831" t="s">
        <v>1153</v>
      </c>
      <c r="B18" s="832">
        <f t="shared" si="2"/>
        <v>176</v>
      </c>
      <c r="C18" s="833">
        <f t="shared" si="4"/>
        <v>170</v>
      </c>
      <c r="D18" s="833">
        <f>SUM(G18+J18+M18+P18)</f>
        <v>6</v>
      </c>
      <c r="E18" s="832">
        <f>SUM(G18+F18)</f>
        <v>62</v>
      </c>
      <c r="F18" s="832">
        <v>59</v>
      </c>
      <c r="G18" s="832">
        <v>3</v>
      </c>
      <c r="H18" s="834">
        <f t="shared" si="5"/>
        <v>38</v>
      </c>
      <c r="I18" s="832">
        <v>36</v>
      </c>
      <c r="J18" s="835">
        <v>2</v>
      </c>
      <c r="K18" s="832">
        <f t="shared" si="6"/>
        <v>37</v>
      </c>
      <c r="L18" s="832">
        <v>37</v>
      </c>
      <c r="M18" s="832"/>
      <c r="N18" s="832">
        <f t="shared" si="7"/>
        <v>19</v>
      </c>
      <c r="O18" s="832">
        <v>18</v>
      </c>
      <c r="P18" s="835">
        <v>1</v>
      </c>
      <c r="Q18" s="835">
        <f>SUM(R18:S18)</f>
        <v>20</v>
      </c>
      <c r="R18" s="832">
        <v>20</v>
      </c>
      <c r="S18" s="835"/>
      <c r="T18" s="11"/>
      <c r="U18" s="11"/>
    </row>
    <row r="19" spans="1:33" ht="10.5" customHeight="1">
      <c r="A19" s="831" t="s">
        <v>1154</v>
      </c>
      <c r="B19" s="832">
        <f t="shared" si="2"/>
        <v>154</v>
      </c>
      <c r="C19" s="833">
        <f t="shared" si="4"/>
        <v>153</v>
      </c>
      <c r="D19" s="833">
        <f>SUM(G19+J19+M19+P19)</f>
        <v>1</v>
      </c>
      <c r="E19" s="832">
        <f>SUM(G19+F19)</f>
        <v>50</v>
      </c>
      <c r="F19" s="832">
        <v>50</v>
      </c>
      <c r="G19" s="835"/>
      <c r="H19" s="834">
        <f t="shared" si="5"/>
        <v>28</v>
      </c>
      <c r="I19" s="832">
        <v>27</v>
      </c>
      <c r="J19" s="835">
        <v>1</v>
      </c>
      <c r="K19" s="832">
        <f t="shared" si="6"/>
        <v>25</v>
      </c>
      <c r="L19" s="832">
        <v>25</v>
      </c>
      <c r="M19" s="835"/>
      <c r="N19" s="832">
        <f t="shared" si="7"/>
        <v>31</v>
      </c>
      <c r="O19" s="832">
        <v>31</v>
      </c>
      <c r="P19" s="835"/>
      <c r="Q19" s="835">
        <f>SUM(R19:S19)</f>
        <v>20</v>
      </c>
      <c r="R19" s="832">
        <v>20</v>
      </c>
      <c r="S19" s="835"/>
      <c r="T19" s="11"/>
      <c r="U19" s="11"/>
    </row>
    <row r="20" spans="1:33" ht="10.5" customHeight="1">
      <c r="A20" s="831" t="s">
        <v>1155</v>
      </c>
      <c r="B20" s="832">
        <f t="shared" si="2"/>
        <v>379</v>
      </c>
      <c r="C20" s="833">
        <f t="shared" si="4"/>
        <v>130</v>
      </c>
      <c r="D20" s="833">
        <f>SUM(G20+J20+M20+P20)</f>
        <v>249</v>
      </c>
      <c r="E20" s="832">
        <f>SUM(G20+F20)</f>
        <v>144</v>
      </c>
      <c r="F20" s="832">
        <v>64</v>
      </c>
      <c r="G20" s="832">
        <v>80</v>
      </c>
      <c r="H20" s="834">
        <f t="shared" si="5"/>
        <v>95</v>
      </c>
      <c r="I20" s="832">
        <v>27</v>
      </c>
      <c r="J20" s="832">
        <v>68</v>
      </c>
      <c r="K20" s="832">
        <f t="shared" si="6"/>
        <v>62</v>
      </c>
      <c r="L20" s="832">
        <v>23</v>
      </c>
      <c r="M20" s="832">
        <v>39</v>
      </c>
      <c r="N20" s="832">
        <f t="shared" si="7"/>
        <v>78</v>
      </c>
      <c r="O20" s="832">
        <v>16</v>
      </c>
      <c r="P20" s="832">
        <v>62</v>
      </c>
      <c r="Q20" s="835"/>
      <c r="R20" s="835"/>
      <c r="S20" s="835"/>
      <c r="T20" s="11"/>
      <c r="U20" s="11"/>
    </row>
    <row r="21" spans="1:33" ht="10.5" customHeight="1">
      <c r="A21" s="831" t="s">
        <v>1156</v>
      </c>
      <c r="B21" s="832">
        <f t="shared" si="2"/>
        <v>66</v>
      </c>
      <c r="C21" s="833">
        <f t="shared" si="4"/>
        <v>44</v>
      </c>
      <c r="D21" s="833">
        <f>SUM(G21+J21+M21+P21+S21)</f>
        <v>22</v>
      </c>
      <c r="E21" s="832">
        <f>SUM(G21+F21)</f>
        <v>19</v>
      </c>
      <c r="F21" s="832">
        <v>15</v>
      </c>
      <c r="G21" s="832">
        <v>4</v>
      </c>
      <c r="H21" s="834">
        <f t="shared" si="5"/>
        <v>17</v>
      </c>
      <c r="I21" s="832">
        <v>10</v>
      </c>
      <c r="J21" s="832">
        <v>7</v>
      </c>
      <c r="K21" s="832">
        <f t="shared" si="6"/>
        <v>15</v>
      </c>
      <c r="L21" s="832">
        <v>9</v>
      </c>
      <c r="M21" s="832">
        <v>6</v>
      </c>
      <c r="N21" s="832">
        <f t="shared" si="7"/>
        <v>6</v>
      </c>
      <c r="O21" s="832">
        <v>4</v>
      </c>
      <c r="P21" s="832">
        <v>2</v>
      </c>
      <c r="Q21" s="835">
        <f>SUM(R21:S21)</f>
        <v>9</v>
      </c>
      <c r="R21" s="832">
        <v>6</v>
      </c>
      <c r="S21" s="832">
        <v>3</v>
      </c>
      <c r="T21" s="11"/>
      <c r="U21" s="11"/>
    </row>
    <row r="22" spans="1:33" ht="10.5" customHeight="1">
      <c r="A22" s="813" t="s">
        <v>1112</v>
      </c>
      <c r="B22" s="815">
        <f t="shared" si="2"/>
        <v>2495</v>
      </c>
      <c r="C22" s="830">
        <f>SUM(C23:C30)</f>
        <v>1016</v>
      </c>
      <c r="D22" s="830">
        <f>SUM(D23:D30)</f>
        <v>1479</v>
      </c>
      <c r="E22" s="815">
        <f>SUM(F22:G22)</f>
        <v>614</v>
      </c>
      <c r="F22" s="830">
        <f>SUM(F23:F30)</f>
        <v>246</v>
      </c>
      <c r="G22" s="830">
        <f>SUM(G23:G30)</f>
        <v>368</v>
      </c>
      <c r="H22" s="817">
        <f t="shared" si="5"/>
        <v>577</v>
      </c>
      <c r="I22" s="830">
        <f>SUM(I23:I30)</f>
        <v>267</v>
      </c>
      <c r="J22" s="830">
        <f>SUM(J23:J30)</f>
        <v>310</v>
      </c>
      <c r="K22" s="815">
        <f t="shared" si="6"/>
        <v>522</v>
      </c>
      <c r="L22" s="830">
        <f>SUM(L23:L30)</f>
        <v>198</v>
      </c>
      <c r="M22" s="830">
        <f>SUM(M23:M30)</f>
        <v>324</v>
      </c>
      <c r="N22" s="815">
        <f t="shared" si="7"/>
        <v>458</v>
      </c>
      <c r="O22" s="830">
        <f>SUM(O23:O30)</f>
        <v>172</v>
      </c>
      <c r="P22" s="830">
        <f>SUM(P23:P30)</f>
        <v>286</v>
      </c>
      <c r="Q22" s="815">
        <f>SUM(R22:S22)</f>
        <v>324</v>
      </c>
      <c r="R22" s="830">
        <f>SUM(R23:R30)</f>
        <v>133</v>
      </c>
      <c r="S22" s="830">
        <f>SUM(S23:S30)</f>
        <v>191</v>
      </c>
      <c r="T22" s="11"/>
      <c r="U22" s="11"/>
      <c r="AE22" s="14"/>
      <c r="AG22" s="14"/>
    </row>
    <row r="23" spans="1:33" ht="10.5" customHeight="1">
      <c r="A23" s="831" t="s">
        <v>1157</v>
      </c>
      <c r="B23" s="832">
        <f t="shared" si="2"/>
        <v>486</v>
      </c>
      <c r="C23" s="833">
        <f t="shared" ref="C23:D30" si="8">SUM(F23+I23+L23+O23+R23)</f>
        <v>194</v>
      </c>
      <c r="D23" s="833">
        <f t="shared" si="8"/>
        <v>292</v>
      </c>
      <c r="E23" s="832">
        <f>SUM(G23+F23)</f>
        <v>486</v>
      </c>
      <c r="F23" s="833">
        <v>194</v>
      </c>
      <c r="G23" s="833">
        <v>292</v>
      </c>
      <c r="H23" s="838"/>
      <c r="I23" s="835"/>
      <c r="J23" s="835"/>
      <c r="K23" s="835"/>
      <c r="L23" s="835"/>
      <c r="M23" s="835"/>
      <c r="N23" s="835"/>
      <c r="O23" s="835"/>
      <c r="P23" s="835"/>
      <c r="Q23" s="835"/>
      <c r="R23" s="835"/>
      <c r="S23" s="835"/>
      <c r="T23" s="11"/>
      <c r="U23" s="11"/>
      <c r="AE23" s="14"/>
      <c r="AG23" s="14"/>
    </row>
    <row r="24" spans="1:33" ht="10.5" customHeight="1">
      <c r="A24" s="831" t="s">
        <v>1158</v>
      </c>
      <c r="B24" s="832">
        <f t="shared" si="2"/>
        <v>87</v>
      </c>
      <c r="C24" s="833">
        <f t="shared" si="8"/>
        <v>36</v>
      </c>
      <c r="D24" s="833">
        <f t="shared" si="8"/>
        <v>51</v>
      </c>
      <c r="E24" s="832">
        <f>SUM(G24+F24)</f>
        <v>87</v>
      </c>
      <c r="F24" s="835">
        <v>36</v>
      </c>
      <c r="G24" s="835">
        <v>51</v>
      </c>
      <c r="H24" s="838"/>
      <c r="I24" s="835"/>
      <c r="J24" s="835"/>
      <c r="K24" s="835"/>
      <c r="L24" s="835"/>
      <c r="M24" s="835"/>
      <c r="N24" s="835"/>
      <c r="O24" s="835"/>
      <c r="P24" s="835"/>
      <c r="Q24" s="835"/>
      <c r="R24" s="835"/>
      <c r="S24" s="835"/>
      <c r="T24" s="11"/>
      <c r="U24" s="11"/>
      <c r="AE24" s="14"/>
      <c r="AG24" s="14"/>
    </row>
    <row r="25" spans="1:33" ht="10.5" customHeight="1">
      <c r="A25" s="831" t="s">
        <v>1159</v>
      </c>
      <c r="B25" s="832">
        <f t="shared" si="2"/>
        <v>41</v>
      </c>
      <c r="C25" s="833">
        <f t="shared" si="8"/>
        <v>16</v>
      </c>
      <c r="D25" s="833">
        <f t="shared" si="8"/>
        <v>25</v>
      </c>
      <c r="E25" s="832">
        <f>SUM(G25+F25)</f>
        <v>41</v>
      </c>
      <c r="F25" s="832">
        <v>16</v>
      </c>
      <c r="G25" s="832">
        <v>25</v>
      </c>
      <c r="H25" s="838"/>
      <c r="I25" s="835"/>
      <c r="J25" s="835"/>
      <c r="K25" s="835"/>
      <c r="L25" s="835"/>
      <c r="M25" s="835"/>
      <c r="N25" s="835"/>
      <c r="O25" s="835"/>
      <c r="P25" s="835"/>
      <c r="Q25" s="835"/>
      <c r="R25" s="835"/>
      <c r="S25" s="835"/>
      <c r="T25" s="11"/>
      <c r="U25" s="11"/>
    </row>
    <row r="26" spans="1:33" ht="10.5" customHeight="1">
      <c r="A26" s="831" t="s">
        <v>1165</v>
      </c>
      <c r="B26" s="832">
        <f t="shared" si="2"/>
        <v>591</v>
      </c>
      <c r="C26" s="833">
        <f t="shared" si="8"/>
        <v>255</v>
      </c>
      <c r="D26" s="833">
        <f t="shared" si="8"/>
        <v>336</v>
      </c>
      <c r="E26" s="835"/>
      <c r="F26" s="835"/>
      <c r="G26" s="835"/>
      <c r="H26" s="834">
        <f>SUM(I26:J26)</f>
        <v>164</v>
      </c>
      <c r="I26" s="832">
        <v>83</v>
      </c>
      <c r="J26" s="832">
        <v>81</v>
      </c>
      <c r="K26" s="832">
        <f t="shared" ref="K26:K34" si="9">SUM(L26:M26)</f>
        <v>182</v>
      </c>
      <c r="L26" s="832">
        <v>83</v>
      </c>
      <c r="M26" s="832">
        <v>99</v>
      </c>
      <c r="N26" s="832">
        <f>SUM(O26:P26)</f>
        <v>144</v>
      </c>
      <c r="O26" s="832">
        <v>47</v>
      </c>
      <c r="P26" s="832">
        <v>97</v>
      </c>
      <c r="Q26" s="835">
        <f>SUM(R26:S26)</f>
        <v>101</v>
      </c>
      <c r="R26" s="832">
        <v>42</v>
      </c>
      <c r="S26" s="832">
        <v>59</v>
      </c>
      <c r="T26" s="11"/>
      <c r="U26" s="11"/>
      <c r="AE26" s="14"/>
      <c r="AG26" s="14"/>
    </row>
    <row r="27" spans="1:33" ht="10.5" customHeight="1">
      <c r="A27" s="831" t="s">
        <v>1166</v>
      </c>
      <c r="B27" s="832">
        <f t="shared" si="2"/>
        <v>51</v>
      </c>
      <c r="C27" s="833">
        <f t="shared" si="8"/>
        <v>22</v>
      </c>
      <c r="D27" s="833">
        <f t="shared" si="8"/>
        <v>29</v>
      </c>
      <c r="E27" s="835"/>
      <c r="F27" s="835"/>
      <c r="G27" s="835"/>
      <c r="H27" s="834">
        <f>SUM(I27:J27)</f>
        <v>31</v>
      </c>
      <c r="I27" s="832">
        <v>16</v>
      </c>
      <c r="J27" s="832">
        <v>15</v>
      </c>
      <c r="K27" s="832">
        <f t="shared" si="9"/>
        <v>20</v>
      </c>
      <c r="L27" s="832">
        <v>6</v>
      </c>
      <c r="M27" s="832">
        <v>14</v>
      </c>
      <c r="N27" s="832"/>
      <c r="O27" s="832"/>
      <c r="P27" s="832"/>
      <c r="Q27" s="835"/>
      <c r="R27" s="832"/>
      <c r="S27" s="832"/>
      <c r="T27" s="11"/>
      <c r="U27" s="11"/>
      <c r="AE27" s="14"/>
      <c r="AG27" s="14"/>
    </row>
    <row r="28" spans="1:33" ht="10.5" customHeight="1">
      <c r="A28" s="831" t="s">
        <v>1171</v>
      </c>
      <c r="B28" s="832">
        <f t="shared" si="2"/>
        <v>1097</v>
      </c>
      <c r="C28" s="833">
        <f t="shared" si="8"/>
        <v>428</v>
      </c>
      <c r="D28" s="833">
        <f t="shared" si="8"/>
        <v>669</v>
      </c>
      <c r="E28" s="835"/>
      <c r="F28" s="835"/>
      <c r="G28" s="835"/>
      <c r="H28" s="834">
        <f>SUM(I28:J28)</f>
        <v>326</v>
      </c>
      <c r="I28" s="832">
        <v>146</v>
      </c>
      <c r="J28" s="832">
        <v>180</v>
      </c>
      <c r="K28" s="832">
        <f t="shared" si="9"/>
        <v>277</v>
      </c>
      <c r="L28" s="832">
        <v>84</v>
      </c>
      <c r="M28" s="832">
        <v>193</v>
      </c>
      <c r="N28" s="832">
        <f>SUM(O28:P28)</f>
        <v>292</v>
      </c>
      <c r="O28" s="832">
        <v>116</v>
      </c>
      <c r="P28" s="832">
        <v>176</v>
      </c>
      <c r="Q28" s="835">
        <f>SUM(R28:S28)</f>
        <v>202</v>
      </c>
      <c r="R28" s="832">
        <v>82</v>
      </c>
      <c r="S28" s="832">
        <v>120</v>
      </c>
      <c r="T28" s="11"/>
      <c r="U28" s="11"/>
    </row>
    <row r="29" spans="1:33" ht="10.5" customHeight="1">
      <c r="A29" s="831" t="s">
        <v>1172</v>
      </c>
      <c r="B29" s="832">
        <f t="shared" si="2"/>
        <v>49</v>
      </c>
      <c r="C29" s="833">
        <f t="shared" si="8"/>
        <v>26</v>
      </c>
      <c r="D29" s="833">
        <f t="shared" si="8"/>
        <v>23</v>
      </c>
      <c r="E29" s="835"/>
      <c r="F29" s="835"/>
      <c r="G29" s="835"/>
      <c r="H29" s="834">
        <f>SUM(I29:J29)</f>
        <v>21</v>
      </c>
      <c r="I29" s="832">
        <v>9</v>
      </c>
      <c r="J29" s="832">
        <v>12</v>
      </c>
      <c r="K29" s="832">
        <f t="shared" si="9"/>
        <v>28</v>
      </c>
      <c r="L29" s="832">
        <v>17</v>
      </c>
      <c r="M29" s="832">
        <v>11</v>
      </c>
      <c r="N29" s="832"/>
      <c r="O29" s="832"/>
      <c r="P29" s="832"/>
      <c r="Q29" s="835"/>
      <c r="R29" s="832"/>
      <c r="S29" s="832"/>
      <c r="T29" s="11"/>
      <c r="U29" s="11"/>
    </row>
    <row r="30" spans="1:33" ht="10.5" customHeight="1">
      <c r="A30" s="831" t="s">
        <v>1173</v>
      </c>
      <c r="B30" s="832">
        <f t="shared" si="2"/>
        <v>93</v>
      </c>
      <c r="C30" s="833">
        <f t="shared" si="8"/>
        <v>39</v>
      </c>
      <c r="D30" s="833">
        <f t="shared" si="8"/>
        <v>54</v>
      </c>
      <c r="E30" s="835"/>
      <c r="F30" s="835"/>
      <c r="G30" s="835"/>
      <c r="H30" s="834">
        <f>SUM(I30:J30)</f>
        <v>35</v>
      </c>
      <c r="I30" s="832">
        <v>13</v>
      </c>
      <c r="J30" s="832">
        <v>22</v>
      </c>
      <c r="K30" s="832">
        <f t="shared" si="9"/>
        <v>15</v>
      </c>
      <c r="L30" s="832">
        <v>8</v>
      </c>
      <c r="M30" s="832">
        <v>7</v>
      </c>
      <c r="N30" s="832">
        <f>SUM(O30:P30)</f>
        <v>22</v>
      </c>
      <c r="O30" s="832">
        <v>9</v>
      </c>
      <c r="P30" s="832">
        <v>13</v>
      </c>
      <c r="Q30" s="835">
        <f>SUM(R30:S30)</f>
        <v>21</v>
      </c>
      <c r="R30" s="832">
        <v>9</v>
      </c>
      <c r="S30" s="832">
        <v>12</v>
      </c>
      <c r="T30" s="11"/>
      <c r="U30" s="11"/>
    </row>
    <row r="31" spans="1:33" ht="10.5" customHeight="1">
      <c r="A31" s="813" t="s">
        <v>723</v>
      </c>
      <c r="B31" s="815">
        <f t="shared" si="2"/>
        <v>1509</v>
      </c>
      <c r="C31" s="815">
        <f>SUM(F31+I31+L31+O31+R31)</f>
        <v>757</v>
      </c>
      <c r="D31" s="815">
        <f>SUM(D32:D33)</f>
        <v>752</v>
      </c>
      <c r="E31" s="815">
        <f>SUM(F31:G31)</f>
        <v>379</v>
      </c>
      <c r="F31" s="815">
        <f>SUM(F32:F33)</f>
        <v>195</v>
      </c>
      <c r="G31" s="815">
        <f>SUM(G32:G33)</f>
        <v>184</v>
      </c>
      <c r="H31" s="817">
        <f>SUM(H32:H33)</f>
        <v>339</v>
      </c>
      <c r="I31" s="815">
        <f>SUM(I32:I33)</f>
        <v>173</v>
      </c>
      <c r="J31" s="815">
        <f>SUM(J32:J33)</f>
        <v>166</v>
      </c>
      <c r="K31" s="815">
        <f t="shared" si="9"/>
        <v>313</v>
      </c>
      <c r="L31" s="815">
        <f>SUM(L32:L33)</f>
        <v>159</v>
      </c>
      <c r="M31" s="815">
        <f>SUM(M32:M33)</f>
        <v>154</v>
      </c>
      <c r="N31" s="815">
        <f>SUM(O31:P31)</f>
        <v>257</v>
      </c>
      <c r="O31" s="815">
        <f>SUM(O32:O33)</f>
        <v>118</v>
      </c>
      <c r="P31" s="815">
        <f>SUM(P32:P33)</f>
        <v>139</v>
      </c>
      <c r="Q31" s="815">
        <f>SUM(R31:S31)</f>
        <v>221</v>
      </c>
      <c r="R31" s="815">
        <f>SUM(R32:R33)</f>
        <v>112</v>
      </c>
      <c r="S31" s="815">
        <f>SUM(S32:S33)</f>
        <v>109</v>
      </c>
      <c r="T31" s="11"/>
      <c r="U31" s="11"/>
      <c r="AE31" s="14"/>
      <c r="AG31" s="14"/>
    </row>
    <row r="32" spans="1:33" ht="10.5" customHeight="1">
      <c r="A32" s="831" t="s">
        <v>1160</v>
      </c>
      <c r="B32" s="832">
        <f t="shared" si="2"/>
        <v>1363</v>
      </c>
      <c r="C32" s="833">
        <f>SUM(F32+I32+L32+O32+R32)</f>
        <v>665</v>
      </c>
      <c r="D32" s="833">
        <f>SUM(G32+J32+M32+P32+S32)</f>
        <v>698</v>
      </c>
      <c r="E32" s="832">
        <f>SUM(G32+F32)</f>
        <v>343</v>
      </c>
      <c r="F32" s="832">
        <v>173</v>
      </c>
      <c r="G32" s="832">
        <v>170</v>
      </c>
      <c r="H32" s="834">
        <f>SUM(I32:J32)</f>
        <v>301</v>
      </c>
      <c r="I32" s="832">
        <v>150</v>
      </c>
      <c r="J32" s="832">
        <v>151</v>
      </c>
      <c r="K32" s="832">
        <f t="shared" si="9"/>
        <v>287</v>
      </c>
      <c r="L32" s="832">
        <v>141</v>
      </c>
      <c r="M32" s="832">
        <v>146</v>
      </c>
      <c r="N32" s="832">
        <f>SUM(O32:P32)</f>
        <v>232</v>
      </c>
      <c r="O32" s="832">
        <v>102</v>
      </c>
      <c r="P32" s="832">
        <v>130</v>
      </c>
      <c r="Q32" s="835">
        <f>SUM(R32:S32)</f>
        <v>200</v>
      </c>
      <c r="R32" s="832">
        <v>99</v>
      </c>
      <c r="S32" s="832">
        <v>101</v>
      </c>
      <c r="T32" s="11"/>
      <c r="U32" s="11"/>
    </row>
    <row r="33" spans="1:40" ht="10.5" customHeight="1">
      <c r="A33" s="831" t="s">
        <v>1161</v>
      </c>
      <c r="B33" s="832">
        <f t="shared" si="2"/>
        <v>146</v>
      </c>
      <c r="C33" s="833">
        <f>SUM(F33+I33+L33+O33+R33)</f>
        <v>92</v>
      </c>
      <c r="D33" s="833">
        <f>SUM(G33+J33+M33+P33+S33)</f>
        <v>54</v>
      </c>
      <c r="E33" s="832">
        <f>SUM(G33+F33)</f>
        <v>36</v>
      </c>
      <c r="F33" s="832">
        <v>22</v>
      </c>
      <c r="G33" s="832">
        <v>14</v>
      </c>
      <c r="H33" s="834">
        <f>SUM(I33:J33)</f>
        <v>38</v>
      </c>
      <c r="I33" s="832">
        <v>23</v>
      </c>
      <c r="J33" s="832">
        <v>15</v>
      </c>
      <c r="K33" s="832">
        <f t="shared" si="9"/>
        <v>26</v>
      </c>
      <c r="L33" s="832">
        <v>18</v>
      </c>
      <c r="M33" s="832">
        <v>8</v>
      </c>
      <c r="N33" s="832">
        <f>SUM(O33:P33)</f>
        <v>25</v>
      </c>
      <c r="O33" s="832">
        <v>16</v>
      </c>
      <c r="P33" s="832">
        <v>9</v>
      </c>
      <c r="Q33" s="835">
        <f>SUM(R33:S33)</f>
        <v>21</v>
      </c>
      <c r="R33" s="832">
        <v>13</v>
      </c>
      <c r="S33" s="832">
        <v>8</v>
      </c>
      <c r="T33" s="11"/>
      <c r="U33" s="11"/>
    </row>
    <row r="34" spans="1:40" ht="10.5" customHeight="1">
      <c r="A34" s="813" t="s">
        <v>724</v>
      </c>
      <c r="B34" s="815">
        <f>SUM(B35:B39)</f>
        <v>912</v>
      </c>
      <c r="C34" s="815">
        <f>SUM(C35:C39)</f>
        <v>523</v>
      </c>
      <c r="D34" s="815">
        <f>SUM(D35:D39)</f>
        <v>389</v>
      </c>
      <c r="E34" s="815">
        <f>SUM(F34:G34)</f>
        <v>310</v>
      </c>
      <c r="F34" s="815">
        <f>SUM(F35:F39)</f>
        <v>195</v>
      </c>
      <c r="G34" s="815">
        <f>SUM(G35:G39)</f>
        <v>115</v>
      </c>
      <c r="H34" s="817">
        <f>SUM(I34:J34)</f>
        <v>287</v>
      </c>
      <c r="I34" s="815">
        <f>SUM(I35:I39)</f>
        <v>152</v>
      </c>
      <c r="J34" s="815">
        <f>SUM(J35:J39)</f>
        <v>135</v>
      </c>
      <c r="K34" s="815">
        <f t="shared" si="9"/>
        <v>163</v>
      </c>
      <c r="L34" s="815">
        <f>SUM(L35:L39)</f>
        <v>86</v>
      </c>
      <c r="M34" s="815">
        <f>SUM(M35:M39)</f>
        <v>77</v>
      </c>
      <c r="N34" s="815">
        <f>SUM(O34:P34)</f>
        <v>152</v>
      </c>
      <c r="O34" s="815">
        <f>SUM(O35:O39)</f>
        <v>90</v>
      </c>
      <c r="P34" s="815">
        <f>SUM(P35:P39)</f>
        <v>62</v>
      </c>
      <c r="Q34" s="816"/>
      <c r="R34" s="816"/>
      <c r="S34" s="816"/>
      <c r="T34" s="11"/>
      <c r="U34" s="11"/>
      <c r="AE34" s="14"/>
      <c r="AG34" s="14"/>
    </row>
    <row r="35" spans="1:40" ht="10.5" customHeight="1">
      <c r="A35" s="831" t="s">
        <v>1176</v>
      </c>
      <c r="B35" s="832">
        <f t="shared" ref="B35:B42" si="10">SUM(C35:D35)</f>
        <v>261</v>
      </c>
      <c r="C35" s="833">
        <f>SUM(F35+I35+L35+O35+R35)</f>
        <v>174</v>
      </c>
      <c r="D35" s="833">
        <f>SUM(G35+J35+M35+P35+S35)</f>
        <v>87</v>
      </c>
      <c r="E35" s="832">
        <f>SUM(G35+F35)</f>
        <v>261</v>
      </c>
      <c r="F35" s="832">
        <v>174</v>
      </c>
      <c r="G35" s="832">
        <v>87</v>
      </c>
      <c r="H35" s="838"/>
      <c r="I35" s="835"/>
      <c r="J35" s="835"/>
      <c r="K35" s="835"/>
      <c r="L35" s="835"/>
      <c r="M35" s="835"/>
      <c r="N35" s="835"/>
      <c r="O35" s="835"/>
      <c r="P35" s="835"/>
      <c r="Q35" s="835"/>
      <c r="R35" s="835"/>
      <c r="S35" s="835"/>
      <c r="T35" s="11"/>
      <c r="U35" s="11"/>
      <c r="AE35" s="14"/>
      <c r="AG35" s="14"/>
    </row>
    <row r="36" spans="1:40" ht="10.5" customHeight="1">
      <c r="A36" s="831" t="s">
        <v>1159</v>
      </c>
      <c r="B36" s="832">
        <f t="shared" si="10"/>
        <v>49</v>
      </c>
      <c r="C36" s="833">
        <f>SUM(F36+I36+L36+O36+R36)</f>
        <v>21</v>
      </c>
      <c r="D36" s="833">
        <f>SUM(G36+J36+M36+P36+S36)</f>
        <v>28</v>
      </c>
      <c r="E36" s="832">
        <f>SUM(G36+F36)</f>
        <v>49</v>
      </c>
      <c r="F36" s="833">
        <v>21</v>
      </c>
      <c r="G36" s="833">
        <v>28</v>
      </c>
      <c r="H36" s="834"/>
      <c r="I36" s="835"/>
      <c r="J36" s="835"/>
      <c r="K36" s="832"/>
      <c r="L36" s="835"/>
      <c r="M36" s="835"/>
      <c r="N36" s="832"/>
      <c r="O36" s="835"/>
      <c r="P36" s="835"/>
      <c r="Q36" s="835"/>
      <c r="R36" s="835"/>
      <c r="S36" s="835"/>
      <c r="T36" s="11"/>
      <c r="U36" s="11"/>
    </row>
    <row r="37" spans="1:40" ht="10.5" customHeight="1">
      <c r="A37" s="831" t="s">
        <v>1177</v>
      </c>
      <c r="B37" s="832">
        <f t="shared" si="10"/>
        <v>114</v>
      </c>
      <c r="C37" s="833">
        <f>SUM(F37+I37+L37+O37+R37)</f>
        <v>61</v>
      </c>
      <c r="D37" s="833">
        <f>SUM(S37+J37+M37+P37)</f>
        <v>53</v>
      </c>
      <c r="E37" s="832"/>
      <c r="F37" s="835"/>
      <c r="G37" s="833"/>
      <c r="H37" s="834">
        <f>SUM(I37:J37)</f>
        <v>62</v>
      </c>
      <c r="I37" s="832">
        <v>29</v>
      </c>
      <c r="J37" s="832">
        <v>33</v>
      </c>
      <c r="K37" s="832">
        <f>SUM(L37:M37)</f>
        <v>23</v>
      </c>
      <c r="L37" s="832">
        <v>13</v>
      </c>
      <c r="M37" s="832">
        <v>10</v>
      </c>
      <c r="N37" s="832">
        <f>SUM(O37:P37)</f>
        <v>29</v>
      </c>
      <c r="O37" s="832">
        <v>19</v>
      </c>
      <c r="P37" s="832">
        <v>10</v>
      </c>
      <c r="Q37" s="835"/>
      <c r="R37" s="835"/>
      <c r="S37" s="835"/>
      <c r="T37" s="11"/>
      <c r="U37" s="11"/>
      <c r="AE37" s="14"/>
      <c r="AG37" s="14"/>
    </row>
    <row r="38" spans="1:40" ht="10.5" customHeight="1">
      <c r="A38" s="831" t="s">
        <v>1178</v>
      </c>
      <c r="B38" s="832">
        <f t="shared" si="10"/>
        <v>428</v>
      </c>
      <c r="C38" s="833">
        <f>SUM(F38+I38+L38+O38+R38)</f>
        <v>238</v>
      </c>
      <c r="D38" s="833">
        <f>SUM(S38+J38+M38+P38)</f>
        <v>190</v>
      </c>
      <c r="E38" s="832"/>
      <c r="F38" s="835"/>
      <c r="G38" s="835"/>
      <c r="H38" s="834">
        <f>SUM(I38:J38)</f>
        <v>204</v>
      </c>
      <c r="I38" s="832">
        <v>110</v>
      </c>
      <c r="J38" s="832">
        <v>94</v>
      </c>
      <c r="K38" s="832">
        <f>SUM(L38:M38)</f>
        <v>125</v>
      </c>
      <c r="L38" s="832">
        <v>70</v>
      </c>
      <c r="M38" s="832">
        <v>55</v>
      </c>
      <c r="N38" s="832">
        <f>SUM(O38:P38)</f>
        <v>99</v>
      </c>
      <c r="O38" s="832">
        <v>58</v>
      </c>
      <c r="P38" s="832">
        <v>41</v>
      </c>
      <c r="Q38" s="835"/>
      <c r="R38" s="835"/>
      <c r="S38" s="835"/>
      <c r="T38" s="11"/>
      <c r="U38" s="11"/>
      <c r="AE38" s="14"/>
      <c r="AG38" s="14"/>
    </row>
    <row r="39" spans="1:40" ht="10.5" customHeight="1">
      <c r="A39" s="831" t="s">
        <v>1179</v>
      </c>
      <c r="B39" s="832">
        <f t="shared" si="10"/>
        <v>60</v>
      </c>
      <c r="C39" s="833">
        <f>SUM(F39+I39+L39+O39+R39)</f>
        <v>29</v>
      </c>
      <c r="D39" s="833">
        <f>SUM(S39+J39+M39+P39)</f>
        <v>31</v>
      </c>
      <c r="E39" s="832"/>
      <c r="F39" s="835"/>
      <c r="G39" s="835"/>
      <c r="H39" s="834">
        <f>SUM(I39:J39)</f>
        <v>21</v>
      </c>
      <c r="I39" s="832">
        <v>13</v>
      </c>
      <c r="J39" s="832">
        <v>8</v>
      </c>
      <c r="K39" s="832">
        <f>SUM(L39:M39)</f>
        <v>15</v>
      </c>
      <c r="L39" s="832">
        <v>3</v>
      </c>
      <c r="M39" s="832">
        <v>12</v>
      </c>
      <c r="N39" s="832">
        <f>SUM(O39:P39)</f>
        <v>24</v>
      </c>
      <c r="O39" s="832">
        <v>13</v>
      </c>
      <c r="P39" s="832">
        <v>11</v>
      </c>
      <c r="Q39" s="835"/>
      <c r="R39" s="835"/>
      <c r="S39" s="835"/>
      <c r="T39" s="11"/>
      <c r="U39" s="11"/>
    </row>
    <row r="40" spans="1:40" ht="10.5" customHeight="1">
      <c r="A40" s="813" t="s">
        <v>731</v>
      </c>
      <c r="B40" s="839">
        <f>SUM(B41:B42)</f>
        <v>503</v>
      </c>
      <c r="C40" s="839">
        <f t="shared" ref="C40:P40" si="11">SUM(C41:C42)</f>
        <v>76</v>
      </c>
      <c r="D40" s="839">
        <f t="shared" si="11"/>
        <v>427</v>
      </c>
      <c r="E40" s="839">
        <f t="shared" si="11"/>
        <v>210</v>
      </c>
      <c r="F40" s="839">
        <f t="shared" si="11"/>
        <v>35</v>
      </c>
      <c r="G40" s="839">
        <f t="shared" si="11"/>
        <v>175</v>
      </c>
      <c r="H40" s="839">
        <f t="shared" si="11"/>
        <v>131</v>
      </c>
      <c r="I40" s="839">
        <f t="shared" si="11"/>
        <v>17</v>
      </c>
      <c r="J40" s="839">
        <f t="shared" si="11"/>
        <v>114</v>
      </c>
      <c r="K40" s="839">
        <f t="shared" si="11"/>
        <v>79</v>
      </c>
      <c r="L40" s="839">
        <f t="shared" si="11"/>
        <v>7</v>
      </c>
      <c r="M40" s="839">
        <f t="shared" si="11"/>
        <v>72</v>
      </c>
      <c r="N40" s="839">
        <f t="shared" si="11"/>
        <v>83</v>
      </c>
      <c r="O40" s="839">
        <f t="shared" si="11"/>
        <v>17</v>
      </c>
      <c r="P40" s="839">
        <f t="shared" si="11"/>
        <v>66</v>
      </c>
      <c r="Q40" s="816"/>
      <c r="R40" s="816"/>
      <c r="S40" s="816"/>
      <c r="T40" s="11"/>
      <c r="U40" s="11"/>
      <c r="AE40" s="14"/>
      <c r="AG40" s="14"/>
    </row>
    <row r="41" spans="1:40" ht="10.5" customHeight="1">
      <c r="A41" s="831" t="s">
        <v>1213</v>
      </c>
      <c r="B41" s="832">
        <f t="shared" si="10"/>
        <v>453</v>
      </c>
      <c r="C41" s="833">
        <f>SUM(F41+I41+L41+O41+R41)</f>
        <v>74</v>
      </c>
      <c r="D41" s="833">
        <f>SUM(G41+J41+M41+P41+S41)</f>
        <v>379</v>
      </c>
      <c r="E41" s="832">
        <f>SUM(G41+F41)</f>
        <v>160</v>
      </c>
      <c r="F41" s="819">
        <v>33</v>
      </c>
      <c r="G41" s="819">
        <v>127</v>
      </c>
      <c r="H41" s="834">
        <f>SUM(I41:J41)</f>
        <v>131</v>
      </c>
      <c r="I41" s="819">
        <v>17</v>
      </c>
      <c r="J41" s="819">
        <v>114</v>
      </c>
      <c r="K41" s="832">
        <f>SUM(L41:M41)</f>
        <v>79</v>
      </c>
      <c r="L41" s="819">
        <v>7</v>
      </c>
      <c r="M41" s="819">
        <v>72</v>
      </c>
      <c r="N41" s="832">
        <f>SUM(O41:P41)</f>
        <v>83</v>
      </c>
      <c r="O41" s="819">
        <v>17</v>
      </c>
      <c r="P41" s="819">
        <v>66</v>
      </c>
      <c r="Q41" s="816"/>
      <c r="R41" s="816"/>
      <c r="S41" s="816"/>
      <c r="T41" s="11"/>
      <c r="U41" s="11"/>
      <c r="AE41" s="14"/>
      <c r="AG41" s="14"/>
    </row>
    <row r="42" spans="1:40" ht="10.5" customHeight="1">
      <c r="A42" s="831" t="s">
        <v>684</v>
      </c>
      <c r="B42" s="832">
        <f t="shared" si="10"/>
        <v>50</v>
      </c>
      <c r="C42" s="833">
        <f>SUM(F42+I42+L42+O42+R42)</f>
        <v>2</v>
      </c>
      <c r="D42" s="833">
        <f>SUM(G42+J42+M42+P42+S42)</f>
        <v>48</v>
      </c>
      <c r="E42" s="832">
        <f>SUM(G42+F42)</f>
        <v>50</v>
      </c>
      <c r="F42" s="819">
        <v>2</v>
      </c>
      <c r="G42" s="819">
        <v>48</v>
      </c>
      <c r="H42" s="834">
        <f>SUM(I42:J42)</f>
        <v>0</v>
      </c>
      <c r="I42" s="819"/>
      <c r="J42" s="819"/>
      <c r="K42" s="832">
        <f>SUM(L42:M42)</f>
        <v>0</v>
      </c>
      <c r="L42" s="819"/>
      <c r="M42" s="819"/>
      <c r="N42" s="832">
        <f>SUM(O42:P42)</f>
        <v>0</v>
      </c>
      <c r="O42" s="819"/>
      <c r="P42" s="819"/>
      <c r="Q42" s="816"/>
      <c r="R42" s="816"/>
      <c r="S42" s="816"/>
      <c r="T42" s="11"/>
      <c r="U42" s="11"/>
      <c r="AE42" s="14"/>
      <c r="AG42" s="14"/>
    </row>
    <row r="43" spans="1:40" ht="10.5" customHeight="1">
      <c r="A43" s="813" t="s">
        <v>1251</v>
      </c>
      <c r="B43" s="815">
        <f t="shared" ref="B43:P43" si="12">SUM(B44:B47)</f>
        <v>141</v>
      </c>
      <c r="C43" s="815">
        <f t="shared" si="12"/>
        <v>94</v>
      </c>
      <c r="D43" s="815">
        <f t="shared" si="12"/>
        <v>47</v>
      </c>
      <c r="E43" s="815">
        <f t="shared" si="12"/>
        <v>58</v>
      </c>
      <c r="F43" s="815">
        <f t="shared" si="12"/>
        <v>37</v>
      </c>
      <c r="G43" s="815">
        <f t="shared" si="12"/>
        <v>21</v>
      </c>
      <c r="H43" s="817">
        <f t="shared" si="12"/>
        <v>19</v>
      </c>
      <c r="I43" s="815">
        <f t="shared" si="12"/>
        <v>10</v>
      </c>
      <c r="J43" s="815">
        <f t="shared" si="12"/>
        <v>9</v>
      </c>
      <c r="K43" s="815">
        <f t="shared" si="12"/>
        <v>39</v>
      </c>
      <c r="L43" s="815">
        <f t="shared" si="12"/>
        <v>25</v>
      </c>
      <c r="M43" s="815">
        <f t="shared" si="12"/>
        <v>14</v>
      </c>
      <c r="N43" s="815">
        <f t="shared" si="12"/>
        <v>25</v>
      </c>
      <c r="O43" s="815">
        <f t="shared" si="12"/>
        <v>22</v>
      </c>
      <c r="P43" s="815">
        <f t="shared" si="12"/>
        <v>3</v>
      </c>
      <c r="Q43" s="816"/>
      <c r="R43" s="816"/>
      <c r="S43" s="830"/>
      <c r="T43" s="11"/>
      <c r="U43" s="11"/>
      <c r="AE43" s="14"/>
      <c r="AG43" s="14"/>
    </row>
    <row r="44" spans="1:40" ht="10.5" customHeight="1">
      <c r="A44" s="831" t="s">
        <v>1157</v>
      </c>
      <c r="B44" s="832">
        <f t="shared" ref="B44:B51" si="13">SUM(C44:D44)</f>
        <v>77</v>
      </c>
      <c r="C44" s="833">
        <f t="shared" ref="C44:C51" si="14">SUM(F44+I44+L44+O44+R44)</f>
        <v>47</v>
      </c>
      <c r="D44" s="833">
        <f>SUM(G44+J44+M44+P44)</f>
        <v>30</v>
      </c>
      <c r="E44" s="832">
        <f>SUM(G44+F44)</f>
        <v>58</v>
      </c>
      <c r="F44" s="832">
        <v>37</v>
      </c>
      <c r="G44" s="832">
        <v>21</v>
      </c>
      <c r="H44" s="834">
        <f>SUM(I44:J44)</f>
        <v>19</v>
      </c>
      <c r="I44" s="832">
        <v>10</v>
      </c>
      <c r="J44" s="832">
        <v>9</v>
      </c>
      <c r="K44" s="835"/>
      <c r="L44" s="835"/>
      <c r="M44" s="835"/>
      <c r="N44" s="835"/>
      <c r="O44" s="835"/>
      <c r="P44" s="835"/>
      <c r="Q44" s="835"/>
      <c r="R44" s="835"/>
      <c r="S44" s="835"/>
      <c r="T44" s="11"/>
      <c r="U44" s="11"/>
      <c r="AE44" s="14"/>
      <c r="AG44" s="14"/>
    </row>
    <row r="45" spans="1:40" ht="10.5" customHeight="1">
      <c r="A45" s="831" t="s">
        <v>1182</v>
      </c>
      <c r="B45" s="832">
        <f t="shared" si="13"/>
        <v>9</v>
      </c>
      <c r="C45" s="833">
        <f t="shared" si="14"/>
        <v>6</v>
      </c>
      <c r="D45" s="833">
        <f>SUM(S45+J45+M45+P45)</f>
        <v>3</v>
      </c>
      <c r="E45" s="835"/>
      <c r="F45" s="835"/>
      <c r="G45" s="835"/>
      <c r="H45" s="838"/>
      <c r="I45" s="835"/>
      <c r="J45" s="835"/>
      <c r="K45" s="832">
        <f t="shared" ref="K45:K51" si="15">SUM(L45:M45)</f>
        <v>8</v>
      </c>
      <c r="L45" s="832">
        <v>6</v>
      </c>
      <c r="M45" s="832">
        <v>2</v>
      </c>
      <c r="N45" s="832">
        <f>SUM(O45:P45)</f>
        <v>1</v>
      </c>
      <c r="O45" s="832"/>
      <c r="P45" s="832">
        <v>1</v>
      </c>
      <c r="Q45" s="835"/>
      <c r="R45" s="835"/>
      <c r="S45" s="835"/>
      <c r="T45" s="11"/>
      <c r="U45" s="11"/>
      <c r="AE45" s="14"/>
      <c r="AG45" s="14"/>
    </row>
    <row r="46" spans="1:40" ht="10.5" customHeight="1">
      <c r="A46" s="831" t="s">
        <v>1181</v>
      </c>
      <c r="B46" s="832">
        <f t="shared" si="13"/>
        <v>31</v>
      </c>
      <c r="C46" s="833">
        <f t="shared" si="14"/>
        <v>19</v>
      </c>
      <c r="D46" s="833">
        <f>SUM(S46+J46+M46+P46)</f>
        <v>12</v>
      </c>
      <c r="E46" s="835"/>
      <c r="F46" s="835"/>
      <c r="G46" s="835"/>
      <c r="H46" s="838"/>
      <c r="I46" s="835"/>
      <c r="J46" s="835"/>
      <c r="K46" s="832">
        <f t="shared" si="15"/>
        <v>18</v>
      </c>
      <c r="L46" s="832">
        <v>8</v>
      </c>
      <c r="M46" s="832">
        <v>10</v>
      </c>
      <c r="N46" s="832">
        <f>SUM(O46:P46)</f>
        <v>13</v>
      </c>
      <c r="O46" s="832">
        <v>11</v>
      </c>
      <c r="P46" s="832">
        <v>2</v>
      </c>
      <c r="Q46" s="835"/>
      <c r="R46" s="835"/>
      <c r="S46" s="835"/>
      <c r="T46" s="11"/>
      <c r="U46" s="11"/>
      <c r="AE46" s="14"/>
      <c r="AG46" s="14"/>
    </row>
    <row r="47" spans="1:40" ht="10.5" customHeight="1">
      <c r="A47" s="831" t="s">
        <v>1180</v>
      </c>
      <c r="B47" s="832">
        <f t="shared" si="13"/>
        <v>24</v>
      </c>
      <c r="C47" s="833">
        <f t="shared" si="14"/>
        <v>22</v>
      </c>
      <c r="D47" s="833">
        <f>SUM(S47+J47+M47+P47)</f>
        <v>2</v>
      </c>
      <c r="E47" s="835"/>
      <c r="F47" s="835"/>
      <c r="G47" s="835"/>
      <c r="H47" s="838"/>
      <c r="I47" s="835"/>
      <c r="J47" s="835"/>
      <c r="K47" s="832">
        <f t="shared" si="15"/>
        <v>13</v>
      </c>
      <c r="L47" s="832">
        <v>11</v>
      </c>
      <c r="M47" s="835">
        <v>2</v>
      </c>
      <c r="N47" s="832">
        <f>SUM(O47:P47)</f>
        <v>11</v>
      </c>
      <c r="O47" s="832">
        <v>11</v>
      </c>
      <c r="P47" s="835"/>
      <c r="Q47" s="835"/>
      <c r="R47" s="835"/>
      <c r="S47" s="835"/>
      <c r="T47" s="11"/>
      <c r="U47" s="11"/>
    </row>
    <row r="48" spans="1:40" ht="10.5" customHeight="1">
      <c r="A48" s="813" t="s">
        <v>1254</v>
      </c>
      <c r="B48" s="839">
        <f t="shared" si="13"/>
        <v>55</v>
      </c>
      <c r="C48" s="840">
        <f t="shared" si="14"/>
        <v>26</v>
      </c>
      <c r="D48" s="840">
        <f>SUM(G48+J48+M48+P48+S48)</f>
        <v>29</v>
      </c>
      <c r="E48" s="839">
        <f t="shared" ref="E48:E54" si="16">SUM(G48+F48)</f>
        <v>24</v>
      </c>
      <c r="F48" s="840">
        <v>10</v>
      </c>
      <c r="G48" s="839">
        <v>14</v>
      </c>
      <c r="H48" s="841">
        <f>SUM(I48:J48)</f>
        <v>22</v>
      </c>
      <c r="I48" s="839">
        <v>9</v>
      </c>
      <c r="J48" s="839">
        <v>13</v>
      </c>
      <c r="K48" s="839">
        <f t="shared" si="15"/>
        <v>9</v>
      </c>
      <c r="L48" s="839">
        <v>7</v>
      </c>
      <c r="M48" s="839">
        <v>2</v>
      </c>
      <c r="N48" s="839"/>
      <c r="O48" s="839"/>
      <c r="P48" s="839"/>
      <c r="Q48" s="842"/>
      <c r="R48" s="842"/>
      <c r="S48" s="842"/>
      <c r="T48" s="285"/>
      <c r="U48" s="285"/>
      <c r="V48" s="286"/>
      <c r="W48" s="286"/>
      <c r="X48" s="286"/>
      <c r="Y48" s="286"/>
      <c r="Z48" s="286"/>
      <c r="AA48" s="286"/>
      <c r="AB48" s="286"/>
      <c r="AC48" s="286"/>
      <c r="AD48" s="286"/>
      <c r="AE48" s="287"/>
      <c r="AF48" s="286"/>
      <c r="AG48" s="287"/>
      <c r="AH48" s="286"/>
      <c r="AI48" s="286"/>
      <c r="AJ48" s="286"/>
      <c r="AK48" s="286"/>
      <c r="AL48" s="286"/>
      <c r="AM48" s="286"/>
      <c r="AN48" s="286"/>
    </row>
    <row r="49" spans="1:40" ht="10.5" customHeight="1">
      <c r="A49" s="813" t="s">
        <v>733</v>
      </c>
      <c r="B49" s="839">
        <f t="shared" si="13"/>
        <v>691</v>
      </c>
      <c r="C49" s="840">
        <f t="shared" si="14"/>
        <v>329</v>
      </c>
      <c r="D49" s="840">
        <f>SUM(G49+J49+M49+P49+S49)</f>
        <v>362</v>
      </c>
      <c r="E49" s="839">
        <f t="shared" si="16"/>
        <v>168</v>
      </c>
      <c r="F49" s="840">
        <v>72</v>
      </c>
      <c r="G49" s="840">
        <v>96</v>
      </c>
      <c r="H49" s="841">
        <f>SUM(I49:J49)</f>
        <v>128</v>
      </c>
      <c r="I49" s="839">
        <v>71</v>
      </c>
      <c r="J49" s="839">
        <v>57</v>
      </c>
      <c r="K49" s="839">
        <f t="shared" si="15"/>
        <v>137</v>
      </c>
      <c r="L49" s="839">
        <v>73</v>
      </c>
      <c r="M49" s="839">
        <v>64</v>
      </c>
      <c r="N49" s="839">
        <f>SUM(O49:P49)</f>
        <v>114</v>
      </c>
      <c r="O49" s="839">
        <v>55</v>
      </c>
      <c r="P49" s="839">
        <v>59</v>
      </c>
      <c r="Q49" s="842">
        <f>SUM(R49:S49)</f>
        <v>144</v>
      </c>
      <c r="R49" s="839">
        <v>58</v>
      </c>
      <c r="S49" s="839">
        <v>86</v>
      </c>
      <c r="T49" s="285"/>
      <c r="U49" s="285"/>
      <c r="V49" s="286"/>
      <c r="W49" s="286"/>
      <c r="X49" s="286"/>
      <c r="Y49" s="286"/>
      <c r="Z49" s="286"/>
      <c r="AA49" s="286"/>
      <c r="AB49" s="286"/>
      <c r="AC49" s="286"/>
      <c r="AD49" s="286"/>
      <c r="AE49" s="287"/>
      <c r="AF49" s="286"/>
      <c r="AG49" s="287"/>
      <c r="AH49" s="286"/>
      <c r="AI49" s="286"/>
      <c r="AJ49" s="286"/>
      <c r="AK49" s="286"/>
      <c r="AL49" s="286"/>
      <c r="AM49" s="286"/>
      <c r="AN49" s="286"/>
    </row>
    <row r="50" spans="1:40" ht="10.5" customHeight="1">
      <c r="A50" s="813" t="s">
        <v>1253</v>
      </c>
      <c r="B50" s="839">
        <f t="shared" si="13"/>
        <v>253</v>
      </c>
      <c r="C50" s="840">
        <f t="shared" si="14"/>
        <v>205</v>
      </c>
      <c r="D50" s="840">
        <f>SUM(G50+J50+M50+P50+S50)</f>
        <v>48</v>
      </c>
      <c r="E50" s="839">
        <f t="shared" si="16"/>
        <v>87</v>
      </c>
      <c r="F50" s="840">
        <v>67</v>
      </c>
      <c r="G50" s="840">
        <v>20</v>
      </c>
      <c r="H50" s="841">
        <f>SUM(I50:J50)</f>
        <v>41</v>
      </c>
      <c r="I50" s="839">
        <v>35</v>
      </c>
      <c r="J50" s="839">
        <v>6</v>
      </c>
      <c r="K50" s="839">
        <f t="shared" si="15"/>
        <v>33</v>
      </c>
      <c r="L50" s="839">
        <v>24</v>
      </c>
      <c r="M50" s="839">
        <v>9</v>
      </c>
      <c r="N50" s="839">
        <f>SUM(O50:P50)</f>
        <v>39</v>
      </c>
      <c r="O50" s="839">
        <v>37</v>
      </c>
      <c r="P50" s="839">
        <v>2</v>
      </c>
      <c r="Q50" s="842">
        <f>SUM(R50:S50)</f>
        <v>53</v>
      </c>
      <c r="R50" s="839">
        <v>42</v>
      </c>
      <c r="S50" s="839">
        <v>11</v>
      </c>
      <c r="T50" s="285"/>
      <c r="U50" s="285"/>
      <c r="V50" s="286"/>
      <c r="W50" s="286"/>
      <c r="X50" s="286"/>
      <c r="Y50" s="286"/>
      <c r="Z50" s="286"/>
      <c r="AA50" s="286"/>
      <c r="AB50" s="286"/>
      <c r="AC50" s="286"/>
      <c r="AD50" s="286"/>
      <c r="AE50" s="287"/>
      <c r="AF50" s="286"/>
      <c r="AG50" s="287"/>
      <c r="AH50" s="286"/>
      <c r="AI50" s="286"/>
      <c r="AJ50" s="286"/>
      <c r="AK50" s="286"/>
      <c r="AL50" s="286"/>
      <c r="AM50" s="286"/>
      <c r="AN50" s="286"/>
    </row>
    <row r="51" spans="1:40" ht="10.5" customHeight="1">
      <c r="A51" s="813" t="s">
        <v>727</v>
      </c>
      <c r="B51" s="839">
        <f t="shared" si="13"/>
        <v>322</v>
      </c>
      <c r="C51" s="840">
        <f t="shared" si="14"/>
        <v>123</v>
      </c>
      <c r="D51" s="840">
        <f>SUM(G51+J51+M51+P51+S51)</f>
        <v>199</v>
      </c>
      <c r="E51" s="839">
        <f t="shared" si="16"/>
        <v>80</v>
      </c>
      <c r="F51" s="840">
        <v>30</v>
      </c>
      <c r="G51" s="840">
        <v>50</v>
      </c>
      <c r="H51" s="843">
        <f>SUM(I51:J51)</f>
        <v>75</v>
      </c>
      <c r="I51" s="839">
        <v>35</v>
      </c>
      <c r="J51" s="839">
        <v>40</v>
      </c>
      <c r="K51" s="839">
        <f t="shared" si="15"/>
        <v>57</v>
      </c>
      <c r="L51" s="839">
        <v>16</v>
      </c>
      <c r="M51" s="839">
        <v>41</v>
      </c>
      <c r="N51" s="839">
        <f>SUM(O51:P51)</f>
        <v>61</v>
      </c>
      <c r="O51" s="839">
        <v>20</v>
      </c>
      <c r="P51" s="839">
        <v>41</v>
      </c>
      <c r="Q51" s="842">
        <f>SUM(R51:S51)</f>
        <v>49</v>
      </c>
      <c r="R51" s="839">
        <v>22</v>
      </c>
      <c r="S51" s="839">
        <v>27</v>
      </c>
      <c r="T51" s="285"/>
      <c r="U51" s="285"/>
      <c r="V51" s="286"/>
      <c r="W51" s="286"/>
      <c r="X51" s="286"/>
      <c r="Y51" s="286"/>
      <c r="Z51" s="286"/>
      <c r="AA51" s="286"/>
      <c r="AB51" s="286"/>
      <c r="AC51" s="286"/>
      <c r="AD51" s="286"/>
      <c r="AE51" s="287"/>
      <c r="AF51" s="286"/>
      <c r="AG51" s="287"/>
      <c r="AH51" s="286"/>
      <c r="AI51" s="286"/>
      <c r="AJ51" s="286"/>
      <c r="AK51" s="286"/>
      <c r="AL51" s="286"/>
      <c r="AM51" s="286"/>
      <c r="AN51" s="286"/>
    </row>
    <row r="52" spans="1:40" ht="10.5" customHeight="1">
      <c r="A52" s="844" t="s">
        <v>728</v>
      </c>
      <c r="B52" s="839">
        <f>SUM(B53:B54)</f>
        <v>723</v>
      </c>
      <c r="C52" s="840">
        <f>SUM(C53:C54)</f>
        <v>253</v>
      </c>
      <c r="D52" s="840">
        <f>SUM(D53:D54)</f>
        <v>470</v>
      </c>
      <c r="E52" s="845">
        <f t="shared" si="16"/>
        <v>210</v>
      </c>
      <c r="F52" s="846">
        <f t="shared" ref="F52:S52" si="17">SUM(F53:F54)</f>
        <v>81</v>
      </c>
      <c r="G52" s="846">
        <f t="shared" si="17"/>
        <v>129</v>
      </c>
      <c r="H52" s="843">
        <f t="shared" si="17"/>
        <v>193</v>
      </c>
      <c r="I52" s="846">
        <f t="shared" si="17"/>
        <v>77</v>
      </c>
      <c r="J52" s="846">
        <f t="shared" si="17"/>
        <v>116</v>
      </c>
      <c r="K52" s="845">
        <f t="shared" si="17"/>
        <v>118</v>
      </c>
      <c r="L52" s="846">
        <f t="shared" si="17"/>
        <v>35</v>
      </c>
      <c r="M52" s="846">
        <f t="shared" si="17"/>
        <v>83</v>
      </c>
      <c r="N52" s="845">
        <f t="shared" si="17"/>
        <v>120</v>
      </c>
      <c r="O52" s="846">
        <f t="shared" si="17"/>
        <v>33</v>
      </c>
      <c r="P52" s="846">
        <f t="shared" si="17"/>
        <v>87</v>
      </c>
      <c r="Q52" s="847">
        <f t="shared" si="17"/>
        <v>82</v>
      </c>
      <c r="R52" s="846">
        <f t="shared" si="17"/>
        <v>27</v>
      </c>
      <c r="S52" s="846">
        <f t="shared" si="17"/>
        <v>55</v>
      </c>
      <c r="T52" s="285"/>
      <c r="U52" s="285"/>
      <c r="V52" s="286"/>
      <c r="W52" s="286"/>
      <c r="X52" s="286"/>
      <c r="Y52" s="286"/>
      <c r="Z52" s="286"/>
      <c r="AA52" s="286"/>
      <c r="AB52" s="286"/>
      <c r="AC52" s="286"/>
      <c r="AD52" s="286"/>
      <c r="AE52" s="287"/>
      <c r="AF52" s="286"/>
      <c r="AG52" s="287"/>
      <c r="AH52" s="286"/>
      <c r="AI52" s="286"/>
      <c r="AJ52" s="286"/>
      <c r="AK52" s="286"/>
      <c r="AL52" s="286"/>
      <c r="AM52" s="286"/>
      <c r="AN52" s="286"/>
    </row>
    <row r="53" spans="1:40" ht="10.5" customHeight="1">
      <c r="A53" s="848" t="s">
        <v>1162</v>
      </c>
      <c r="B53" s="832">
        <f>SUM(C53:D53)</f>
        <v>670</v>
      </c>
      <c r="C53" s="833">
        <f>SUM(F53+I53+L53+O53+R53)</f>
        <v>236</v>
      </c>
      <c r="D53" s="833">
        <f>SUM(G53+J53+M53+P53+S53)</f>
        <v>434</v>
      </c>
      <c r="E53" s="837">
        <f t="shared" si="16"/>
        <v>169</v>
      </c>
      <c r="F53" s="849">
        <v>65</v>
      </c>
      <c r="G53" s="849">
        <v>104</v>
      </c>
      <c r="H53" s="850">
        <f>SUM(I53:J53)</f>
        <v>190</v>
      </c>
      <c r="I53" s="849">
        <v>76</v>
      </c>
      <c r="J53" s="849">
        <v>114</v>
      </c>
      <c r="K53" s="837">
        <f>SUM(L53:M53)</f>
        <v>113</v>
      </c>
      <c r="L53" s="849">
        <v>35</v>
      </c>
      <c r="M53" s="849">
        <v>78</v>
      </c>
      <c r="N53" s="837">
        <f>SUM(O53:P53)</f>
        <v>116</v>
      </c>
      <c r="O53" s="849">
        <v>33</v>
      </c>
      <c r="P53" s="849">
        <v>83</v>
      </c>
      <c r="Q53" s="849">
        <f>SUM(R53:S53)</f>
        <v>82</v>
      </c>
      <c r="R53" s="849">
        <v>27</v>
      </c>
      <c r="S53" s="849">
        <v>55</v>
      </c>
      <c r="T53" s="11"/>
      <c r="U53" s="11"/>
    </row>
    <row r="54" spans="1:40" ht="10.5" customHeight="1">
      <c r="A54" s="851" t="s">
        <v>1183</v>
      </c>
      <c r="B54" s="832">
        <f>SUM(C54:D54)</f>
        <v>53</v>
      </c>
      <c r="C54" s="833">
        <f>SUM(F54+I54+L54+O54+R54)</f>
        <v>17</v>
      </c>
      <c r="D54" s="833">
        <f>SUM(G54+J54+M54+P54+S54)</f>
        <v>36</v>
      </c>
      <c r="E54" s="837">
        <f t="shared" si="16"/>
        <v>41</v>
      </c>
      <c r="F54" s="852">
        <v>16</v>
      </c>
      <c r="G54" s="852">
        <v>25</v>
      </c>
      <c r="H54" s="850">
        <f>SUM(I54:J54)</f>
        <v>3</v>
      </c>
      <c r="I54" s="853">
        <v>1</v>
      </c>
      <c r="J54" s="853">
        <v>2</v>
      </c>
      <c r="K54" s="837">
        <f>SUM(L54:M54)</f>
        <v>5</v>
      </c>
      <c r="L54" s="852"/>
      <c r="M54" s="852">
        <v>5</v>
      </c>
      <c r="N54" s="837">
        <f>SUM(O54:P54)</f>
        <v>4</v>
      </c>
      <c r="O54" s="852"/>
      <c r="P54" s="852">
        <v>4</v>
      </c>
      <c r="Q54" s="854"/>
      <c r="R54" s="852"/>
      <c r="S54" s="852"/>
      <c r="T54" s="11"/>
      <c r="U54" s="11"/>
    </row>
    <row r="55" spans="1:40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855" t="s">
        <v>408</v>
      </c>
      <c r="R55" s="288"/>
      <c r="S55" s="11"/>
      <c r="T55" s="11"/>
      <c r="U55" s="11"/>
    </row>
    <row r="56" spans="1:40" ht="8.1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40" ht="8.1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40" ht="8.1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40" ht="8.1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40" ht="8.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1"/>
      <c r="U60" s="11"/>
    </row>
    <row r="61" spans="1:40" ht="8.1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1"/>
      <c r="U61" s="11"/>
    </row>
    <row r="62" spans="1:40" ht="8.1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1"/>
      <c r="U62" s="11"/>
    </row>
    <row r="63" spans="1:40" ht="8.1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1"/>
      <c r="U63" s="11"/>
    </row>
    <row r="64" spans="1:40" ht="8.1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1"/>
      <c r="U64" s="11"/>
    </row>
    <row r="65" spans="1:33" ht="8.1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1"/>
      <c r="U65" s="11"/>
    </row>
    <row r="66" spans="1:33" ht="8.1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1"/>
      <c r="U66" s="11"/>
    </row>
    <row r="67" spans="1:33" ht="8.1" customHeight="1">
      <c r="T67" s="11"/>
      <c r="U67" s="11"/>
    </row>
    <row r="68" spans="1:33" ht="8.1" customHeight="1">
      <c r="A68" s="11"/>
      <c r="B68" s="11"/>
      <c r="C68" s="17"/>
      <c r="D68" s="17"/>
      <c r="E68" s="11"/>
      <c r="F68" s="17"/>
      <c r="G68" s="17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AE68" s="14"/>
      <c r="AG68" s="14"/>
    </row>
    <row r="69" spans="1:33" ht="9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T69" s="11"/>
      <c r="U69" s="11"/>
      <c r="AE69" s="14"/>
      <c r="AG69" s="14"/>
    </row>
    <row r="70" spans="1:33" ht="11.1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AE70" s="14"/>
      <c r="AG70" s="14"/>
    </row>
    <row r="71" spans="1:33" ht="11.1" customHeight="1">
      <c r="A71" s="11"/>
      <c r="B71" s="11"/>
      <c r="C71" s="11"/>
      <c r="D71" s="11"/>
      <c r="E71" s="11"/>
      <c r="F71" s="17"/>
      <c r="G71" s="17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AE71" s="14"/>
      <c r="AG71" s="14"/>
    </row>
    <row r="72" spans="1:33" ht="11.1" customHeight="1">
      <c r="A72" s="11"/>
      <c r="B72" s="11"/>
      <c r="C72" s="11"/>
      <c r="D72" s="11"/>
      <c r="E72" s="11"/>
      <c r="F72" s="17"/>
      <c r="G72" s="17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AE72" s="14"/>
      <c r="AG72" s="14"/>
    </row>
    <row r="73" spans="1:33" ht="11.1" customHeight="1">
      <c r="A73" s="11"/>
      <c r="B73" s="11"/>
      <c r="C73" s="11"/>
      <c r="D73" s="11"/>
      <c r="E73" s="11"/>
      <c r="F73" s="17"/>
      <c r="G73" s="17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AE73" s="14"/>
      <c r="AG73" s="14"/>
    </row>
    <row r="74" spans="1:33" ht="11.1" customHeight="1">
      <c r="A74" s="11"/>
      <c r="B74" s="11"/>
      <c r="C74" s="11"/>
      <c r="D74" s="11"/>
      <c r="E74" s="11"/>
      <c r="F74" s="17"/>
      <c r="G74" s="17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AE74" s="14"/>
      <c r="AG74" s="14"/>
    </row>
    <row r="75" spans="1:33" ht="11.1" customHeight="1">
      <c r="A75" s="11"/>
      <c r="B75" s="11"/>
      <c r="C75" s="11"/>
      <c r="D75" s="11"/>
      <c r="E75" s="11"/>
      <c r="F75" s="11"/>
      <c r="G75" s="11"/>
      <c r="H75" s="11"/>
      <c r="I75" s="11"/>
      <c r="J75" s="17"/>
      <c r="K75" s="11"/>
      <c r="L75" s="17"/>
      <c r="M75" s="11"/>
      <c r="N75" s="11"/>
      <c r="O75" s="11"/>
      <c r="P75" s="11"/>
      <c r="Q75" s="11"/>
      <c r="R75" s="11"/>
      <c r="S75" s="11"/>
      <c r="T75" s="11"/>
      <c r="U75" s="11"/>
      <c r="AE75" s="14"/>
      <c r="AG75" s="14"/>
    </row>
    <row r="76" spans="1:33" ht="11.1" customHeight="1">
      <c r="A76" s="11"/>
      <c r="B76" s="11"/>
      <c r="C76" s="11"/>
      <c r="D76" s="11"/>
      <c r="E76" s="11"/>
      <c r="F76" s="17"/>
      <c r="G76" s="17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AE76" s="14"/>
      <c r="AG76" s="14"/>
    </row>
    <row r="77" spans="1:33" ht="11.1" customHeight="1">
      <c r="A77" s="11"/>
      <c r="B77" s="11"/>
      <c r="C77" s="11"/>
      <c r="D77" s="11"/>
      <c r="E77" s="11"/>
      <c r="F77" s="17"/>
      <c r="G77" s="17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AE77" s="14"/>
      <c r="AG77" s="14"/>
    </row>
    <row r="78" spans="1:33" ht="11.1" customHeight="1">
      <c r="A78" s="11"/>
      <c r="B78" s="11"/>
      <c r="C78" s="11"/>
      <c r="D78" s="11"/>
      <c r="E78" s="11"/>
      <c r="F78" s="17"/>
      <c r="G78" s="17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AE78" s="14"/>
      <c r="AG78" s="14"/>
    </row>
    <row r="79" spans="1:33" ht="11.1" customHeight="1">
      <c r="A79" s="11"/>
      <c r="B79" s="11"/>
      <c r="C79" s="11"/>
      <c r="D79" s="11"/>
      <c r="E79" s="11"/>
      <c r="F79" s="17"/>
      <c r="G79" s="17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AE79" s="14"/>
      <c r="AG79" s="14"/>
    </row>
    <row r="80" spans="1:33" ht="11.1" customHeight="1">
      <c r="A80" s="11"/>
      <c r="B80" s="11"/>
      <c r="C80" s="11"/>
      <c r="D80" s="11"/>
      <c r="E80" s="11"/>
      <c r="F80" s="17"/>
      <c r="G80" s="17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AE80" s="14"/>
      <c r="AG80" s="14"/>
    </row>
    <row r="81" spans="1:33" ht="11.1" customHeight="1">
      <c r="A81" s="11"/>
      <c r="B81" s="11"/>
      <c r="C81" s="11"/>
      <c r="D81" s="11"/>
      <c r="E81" s="11"/>
      <c r="F81" s="17"/>
      <c r="G81" s="17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33" ht="11.1" customHeight="1">
      <c r="A82" s="11"/>
      <c r="B82" s="11"/>
      <c r="C82" s="11"/>
      <c r="D82" s="11"/>
      <c r="E82" s="11"/>
      <c r="F82" s="17"/>
      <c r="G82" s="17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AE82" s="14"/>
      <c r="AG82" s="14"/>
    </row>
    <row r="83" spans="1:33" ht="11.1" customHeight="1">
      <c r="A83" s="11"/>
      <c r="B83" s="11"/>
      <c r="C83" s="11"/>
      <c r="D83" s="11"/>
      <c r="E83" s="11"/>
      <c r="F83" s="17"/>
      <c r="G83" s="17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33" ht="11.1" customHeight="1">
      <c r="A84" s="11"/>
      <c r="B84" s="11"/>
      <c r="C84" s="11"/>
      <c r="D84" s="11"/>
      <c r="E84" s="11"/>
      <c r="F84" s="11"/>
      <c r="G84" s="11"/>
      <c r="H84" s="11"/>
      <c r="I84" s="11"/>
      <c r="J84" s="17"/>
      <c r="K84" s="11"/>
      <c r="L84" s="17"/>
      <c r="M84" s="11"/>
      <c r="N84" s="11"/>
      <c r="O84" s="11"/>
      <c r="P84" s="11"/>
      <c r="Q84" s="11"/>
      <c r="R84" s="11"/>
      <c r="S84" s="11"/>
      <c r="T84" s="11"/>
      <c r="U84" s="11"/>
      <c r="AE84" s="14"/>
      <c r="AG84" s="14"/>
    </row>
    <row r="85" spans="1:33" ht="11.1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AE85" s="14"/>
      <c r="AG85" s="14"/>
    </row>
    <row r="86" spans="1:33" ht="11.1" customHeight="1">
      <c r="A86" s="11"/>
      <c r="B86" s="11"/>
      <c r="C86" s="11"/>
      <c r="D86" s="11"/>
      <c r="E86" s="11"/>
      <c r="F86" s="17"/>
      <c r="G86" s="1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AE86" s="14"/>
      <c r="AG86" s="14"/>
    </row>
    <row r="87" spans="1:33" ht="11.1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AE87" s="14"/>
      <c r="AG87" s="14"/>
    </row>
    <row r="88" spans="1:33" ht="6" customHeight="1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T88" s="11"/>
      <c r="AE88" s="14"/>
      <c r="AG88" s="14"/>
    </row>
    <row r="89" spans="1:33" ht="8.1" customHeight="1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R89" s="18"/>
      <c r="T89" s="11"/>
      <c r="AE89" s="14"/>
      <c r="AG89" s="14"/>
    </row>
    <row r="90" spans="1:33" ht="8.1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AE90" s="14"/>
      <c r="AG90" s="14"/>
    </row>
    <row r="91" spans="1:33" ht="8.1" customHeight="1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AE91" s="14"/>
      <c r="AG91" s="14"/>
    </row>
    <row r="92" spans="1:33">
      <c r="AE92" s="14"/>
      <c r="AG92" s="14"/>
    </row>
    <row r="93" spans="1:33">
      <c r="AE93" s="14"/>
      <c r="AG93" s="14"/>
    </row>
    <row r="94" spans="1:33">
      <c r="AE94" s="14"/>
      <c r="AG94" s="14"/>
    </row>
    <row r="95" spans="1:33">
      <c r="AE95" s="14"/>
      <c r="AG95" s="14"/>
    </row>
    <row r="96" spans="1:33">
      <c r="AE96" s="14"/>
      <c r="AG96" s="14"/>
    </row>
    <row r="97" spans="31:33">
      <c r="AE97" s="14"/>
      <c r="AG97" s="14"/>
    </row>
    <row r="98" spans="31:33">
      <c r="AE98" s="14"/>
      <c r="AG98" s="14"/>
    </row>
    <row r="99" spans="31:33">
      <c r="AE99" s="14"/>
      <c r="AG99" s="14"/>
    </row>
    <row r="100" spans="31:33">
      <c r="AE100" s="14"/>
      <c r="AG100" s="14"/>
    </row>
    <row r="114" spans="1:1">
      <c r="A114" s="13" t="s">
        <v>396</v>
      </c>
    </row>
    <row r="158" spans="33:33">
      <c r="AG158" s="13" t="s">
        <v>396</v>
      </c>
    </row>
  </sheetData>
  <sheetProtection password="CA55" sheet="1" objects="1" scenarios="1"/>
  <mergeCells count="3">
    <mergeCell ref="A1:S1"/>
    <mergeCell ref="A2:S2"/>
    <mergeCell ref="A3:S3"/>
  </mergeCells>
  <phoneticPr fontId="101" type="noConversion"/>
  <printOptions horizontalCentered="1"/>
  <pageMargins left="0.39370078740157483" right="0.75" top="0.39370078740157483" bottom="1" header="0" footer="0"/>
  <pageSetup scale="90" orientation="landscape" horizontalDpi="300" verticalDpi="300" r:id="rId1"/>
  <headerFooter alignWithMargins="0">
    <oddHeader xml:space="preserve">&amp;R&amp;"Helv,Negrita"&amp;12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N29"/>
  <sheetViews>
    <sheetView showGridLines="0" workbookViewId="0">
      <selection activeCell="C20" sqref="C20"/>
    </sheetView>
  </sheetViews>
  <sheetFormatPr baseColWidth="10" defaultColWidth="9.83203125" defaultRowHeight="10.5"/>
  <cols>
    <col min="1" max="1" width="39" style="2870" customWidth="1"/>
    <col min="2" max="2" width="10" style="2870" customWidth="1"/>
    <col min="3" max="3" width="7.83203125" style="2870" customWidth="1"/>
    <col min="4" max="4" width="8" style="2870" customWidth="1"/>
    <col min="5" max="5" width="8.83203125" style="2870" customWidth="1"/>
    <col min="6" max="6" width="7.1640625" style="2870" customWidth="1"/>
    <col min="7" max="7" width="7.83203125" style="2870" customWidth="1"/>
    <col min="8" max="8" width="8.83203125" style="2870" customWidth="1"/>
    <col min="9" max="10" width="8.1640625" style="2870" customWidth="1"/>
    <col min="11" max="11" width="8.83203125" style="2870" customWidth="1"/>
    <col min="12" max="12" width="8.1640625" style="2870" customWidth="1"/>
    <col min="13" max="13" width="8" style="2870" customWidth="1"/>
    <col min="14" max="14" width="0" style="2870" hidden="1" customWidth="1"/>
    <col min="15" max="16384" width="9.83203125" style="2870"/>
  </cols>
  <sheetData>
    <row r="1" spans="1:14" ht="13.5" customHeight="1">
      <c r="A1" s="3313" t="s">
        <v>1269</v>
      </c>
      <c r="B1" s="3313"/>
      <c r="C1" s="3313"/>
      <c r="D1" s="3313"/>
      <c r="E1" s="3313"/>
      <c r="F1" s="3313"/>
      <c r="G1" s="3313"/>
      <c r="H1" s="3313"/>
      <c r="I1" s="3313"/>
      <c r="J1" s="3313"/>
      <c r="K1" s="3313"/>
      <c r="L1" s="3313"/>
      <c r="M1" s="3313"/>
      <c r="N1" s="2869"/>
    </row>
    <row r="2" spans="1:14" ht="13.5" customHeight="1">
      <c r="A2" s="3200"/>
      <c r="B2" s="3200"/>
      <c r="C2" s="3200"/>
      <c r="D2" s="3200"/>
      <c r="E2" s="3200"/>
      <c r="F2" s="3200"/>
      <c r="G2" s="3200"/>
      <c r="H2" s="3200"/>
      <c r="I2" s="3200"/>
      <c r="J2" s="3200"/>
      <c r="K2" s="3200"/>
      <c r="L2" s="3200"/>
      <c r="M2" s="3200"/>
      <c r="N2" s="2869"/>
    </row>
    <row r="3" spans="1:14" ht="12.75">
      <c r="A3" s="3312" t="s">
        <v>1270</v>
      </c>
      <c r="B3" s="3312"/>
      <c r="C3" s="3312"/>
      <c r="D3" s="3312"/>
      <c r="E3" s="3312"/>
      <c r="F3" s="3312"/>
      <c r="G3" s="3312"/>
      <c r="H3" s="3312"/>
      <c r="I3" s="3312"/>
      <c r="J3" s="3312"/>
      <c r="K3" s="3312"/>
      <c r="L3" s="3312"/>
      <c r="M3" s="3312"/>
      <c r="N3" s="2869"/>
    </row>
    <row r="4" spans="1:14" ht="11.25" customHeight="1">
      <c r="A4" s="2920"/>
      <c r="B4" s="2920"/>
      <c r="C4" s="2920"/>
      <c r="D4" s="2920"/>
      <c r="E4" s="2920"/>
      <c r="F4" s="2920"/>
      <c r="G4" s="2920"/>
      <c r="H4" s="2920"/>
      <c r="I4" s="2920"/>
      <c r="J4" s="2920"/>
      <c r="K4" s="2920"/>
      <c r="L4" s="2920"/>
      <c r="M4" s="2920"/>
      <c r="N4" s="2869"/>
    </row>
    <row r="5" spans="1:14" ht="12.75">
      <c r="A5" s="2889"/>
      <c r="B5" s="2889"/>
      <c r="C5" s="2889"/>
      <c r="D5" s="2889"/>
      <c r="E5" s="2889"/>
      <c r="F5" s="2889"/>
      <c r="G5" s="2889"/>
      <c r="H5" s="2889"/>
      <c r="I5" s="2889"/>
      <c r="J5" s="2889"/>
      <c r="K5" s="2889"/>
      <c r="L5" s="2889"/>
      <c r="M5" s="2889"/>
      <c r="N5" s="2869"/>
    </row>
    <row r="6" spans="1:14" ht="15.75" customHeight="1">
      <c r="A6" s="3314" t="s">
        <v>1276</v>
      </c>
      <c r="B6" s="3314"/>
      <c r="C6" s="3314"/>
      <c r="D6" s="3314"/>
      <c r="E6" s="3314"/>
      <c r="F6" s="3314"/>
      <c r="G6" s="3314"/>
      <c r="H6" s="3314"/>
      <c r="I6" s="3314"/>
      <c r="J6" s="3314"/>
      <c r="K6" s="3314"/>
      <c r="L6" s="3314"/>
      <c r="M6" s="3314"/>
    </row>
    <row r="7" spans="1:14" ht="12" customHeight="1">
      <c r="A7" s="3201"/>
      <c r="B7" s="3202"/>
      <c r="C7" s="3203"/>
      <c r="D7" s="3202"/>
      <c r="E7" s="3203"/>
      <c r="F7" s="3203"/>
      <c r="G7" s="3202"/>
      <c r="H7" s="3203"/>
      <c r="I7" s="3203"/>
      <c r="J7" s="3202"/>
      <c r="K7" s="3204"/>
      <c r="L7" s="3203"/>
      <c r="M7" s="3205"/>
      <c r="N7" s="3206"/>
    </row>
    <row r="8" spans="1:14" ht="16.5" customHeight="1">
      <c r="A8" s="3085" t="s">
        <v>411</v>
      </c>
      <c r="B8" s="3207" t="s">
        <v>414</v>
      </c>
      <c r="C8" s="3309" t="s">
        <v>418</v>
      </c>
      <c r="D8" s="3315"/>
      <c r="E8" s="3309" t="s">
        <v>1271</v>
      </c>
      <c r="F8" s="3310"/>
      <c r="G8" s="3315"/>
      <c r="H8" s="3309" t="s">
        <v>1272</v>
      </c>
      <c r="I8" s="3310"/>
      <c r="J8" s="3315"/>
      <c r="K8" s="3309" t="s">
        <v>1273</v>
      </c>
      <c r="L8" s="3310"/>
      <c r="M8" s="3311"/>
      <c r="N8" s="3206"/>
    </row>
    <row r="9" spans="1:14" ht="18" customHeight="1">
      <c r="A9" s="3208" t="s">
        <v>396</v>
      </c>
      <c r="B9" s="3209"/>
      <c r="C9" s="3210" t="s">
        <v>217</v>
      </c>
      <c r="D9" s="3210" t="s">
        <v>218</v>
      </c>
      <c r="E9" s="3210" t="s">
        <v>414</v>
      </c>
      <c r="F9" s="3210" t="s">
        <v>217</v>
      </c>
      <c r="G9" s="3210" t="s">
        <v>218</v>
      </c>
      <c r="H9" s="3210" t="s">
        <v>414</v>
      </c>
      <c r="I9" s="3210" t="s">
        <v>217</v>
      </c>
      <c r="J9" s="3210" t="s">
        <v>218</v>
      </c>
      <c r="K9" s="3211" t="s">
        <v>414</v>
      </c>
      <c r="L9" s="3210" t="s">
        <v>217</v>
      </c>
      <c r="M9" s="3212" t="s">
        <v>218</v>
      </c>
      <c r="N9" s="3213"/>
    </row>
    <row r="10" spans="1:14" ht="23.25" customHeight="1">
      <c r="A10" s="3214" t="s">
        <v>380</v>
      </c>
      <c r="B10" s="3215">
        <f>SUM(B11:B26)</f>
        <v>12049</v>
      </c>
      <c r="C10" s="3215">
        <f>SUM(C11:C26)</f>
        <v>5496</v>
      </c>
      <c r="D10" s="3215">
        <f>SUM(D11:D26)</f>
        <v>6553</v>
      </c>
      <c r="E10" s="3215">
        <f t="shared" ref="E10:E26" si="0">SUM(F10:G10)</f>
        <v>5234</v>
      </c>
      <c r="F10" s="3215">
        <f>SUM(F11:F26)</f>
        <v>2540</v>
      </c>
      <c r="G10" s="3215">
        <f>SUM(G11:G26)</f>
        <v>2694</v>
      </c>
      <c r="H10" s="3215">
        <f t="shared" ref="H10:H26" si="1">SUM(I10:J10)</f>
        <v>3797</v>
      </c>
      <c r="I10" s="3215">
        <f>SUM(I11:I26)</f>
        <v>1704</v>
      </c>
      <c r="J10" s="3215">
        <f>SUM(J11:J26)</f>
        <v>2093</v>
      </c>
      <c r="K10" s="3215">
        <f t="shared" ref="K10:K26" si="2">SUM(L10:M10)</f>
        <v>3018</v>
      </c>
      <c r="L10" s="3215">
        <f>SUM(L11:L26)</f>
        <v>1252</v>
      </c>
      <c r="M10" s="3216">
        <f>SUM(M11:M26)</f>
        <v>1766</v>
      </c>
      <c r="N10" s="3217"/>
    </row>
    <row r="11" spans="1:14" ht="20.100000000000001" customHeight="1">
      <c r="A11" s="3218" t="s">
        <v>419</v>
      </c>
      <c r="B11" s="3219">
        <f t="shared" ref="B11:B26" si="3">SUM(C11+D11)</f>
        <v>3383</v>
      </c>
      <c r="C11" s="3219">
        <f t="shared" ref="C11:C26" si="4">SUM(F11+I11+L11)</f>
        <v>1520</v>
      </c>
      <c r="D11" s="3219">
        <f t="shared" ref="D11:D26" si="5">SUM(G11+J11+M11)</f>
        <v>1863</v>
      </c>
      <c r="E11" s="3219">
        <f t="shared" si="0"/>
        <v>1501</v>
      </c>
      <c r="F11" s="3220">
        <v>753</v>
      </c>
      <c r="G11" s="3220">
        <v>748</v>
      </c>
      <c r="H11" s="3219">
        <f t="shared" si="1"/>
        <v>1036</v>
      </c>
      <c r="I11" s="3221">
        <v>430</v>
      </c>
      <c r="J11" s="3221">
        <v>606</v>
      </c>
      <c r="K11" s="3219">
        <f t="shared" si="2"/>
        <v>846</v>
      </c>
      <c r="L11" s="3221">
        <v>337</v>
      </c>
      <c r="M11" s="3222">
        <v>509</v>
      </c>
      <c r="N11" s="3217"/>
    </row>
    <row r="12" spans="1:14" ht="20.100000000000001" customHeight="1">
      <c r="A12" s="3218" t="s">
        <v>420</v>
      </c>
      <c r="B12" s="3219">
        <f t="shared" si="3"/>
        <v>835</v>
      </c>
      <c r="C12" s="3219">
        <f t="shared" si="4"/>
        <v>349</v>
      </c>
      <c r="D12" s="3219">
        <f t="shared" si="5"/>
        <v>486</v>
      </c>
      <c r="E12" s="3219">
        <f t="shared" si="0"/>
        <v>380</v>
      </c>
      <c r="F12" s="3220">
        <v>177</v>
      </c>
      <c r="G12" s="3220">
        <v>203</v>
      </c>
      <c r="H12" s="3219">
        <f t="shared" si="1"/>
        <v>249</v>
      </c>
      <c r="I12" s="3221">
        <v>100</v>
      </c>
      <c r="J12" s="3221">
        <v>149</v>
      </c>
      <c r="K12" s="3219">
        <f t="shared" si="2"/>
        <v>206</v>
      </c>
      <c r="L12" s="3221">
        <v>72</v>
      </c>
      <c r="M12" s="3222">
        <v>134</v>
      </c>
      <c r="N12" s="3217"/>
    </row>
    <row r="13" spans="1:14" ht="20.100000000000001" customHeight="1">
      <c r="A13" s="3218" t="s">
        <v>421</v>
      </c>
      <c r="B13" s="3219">
        <f t="shared" si="3"/>
        <v>1141</v>
      </c>
      <c r="C13" s="3219">
        <f t="shared" si="4"/>
        <v>526</v>
      </c>
      <c r="D13" s="3219">
        <f t="shared" si="5"/>
        <v>615</v>
      </c>
      <c r="E13" s="3219">
        <f t="shared" si="0"/>
        <v>499</v>
      </c>
      <c r="F13" s="3220">
        <v>229</v>
      </c>
      <c r="G13" s="3220">
        <v>270</v>
      </c>
      <c r="H13" s="3219">
        <f t="shared" si="1"/>
        <v>383</v>
      </c>
      <c r="I13" s="3221">
        <v>186</v>
      </c>
      <c r="J13" s="3221">
        <v>197</v>
      </c>
      <c r="K13" s="3219">
        <f t="shared" si="2"/>
        <v>259</v>
      </c>
      <c r="L13" s="3221">
        <v>111</v>
      </c>
      <c r="M13" s="3222">
        <v>148</v>
      </c>
      <c r="N13" s="3217"/>
    </row>
    <row r="14" spans="1:14" ht="20.100000000000001" customHeight="1">
      <c r="A14" s="3218" t="s">
        <v>422</v>
      </c>
      <c r="B14" s="3219">
        <f t="shared" si="3"/>
        <v>970</v>
      </c>
      <c r="C14" s="3219">
        <f t="shared" si="4"/>
        <v>504</v>
      </c>
      <c r="D14" s="3219">
        <f t="shared" si="5"/>
        <v>466</v>
      </c>
      <c r="E14" s="3219">
        <f t="shared" si="0"/>
        <v>336</v>
      </c>
      <c r="F14" s="3220">
        <v>169</v>
      </c>
      <c r="G14" s="3220">
        <v>167</v>
      </c>
      <c r="H14" s="3219">
        <f t="shared" si="1"/>
        <v>365</v>
      </c>
      <c r="I14" s="3221">
        <v>198</v>
      </c>
      <c r="J14" s="3221">
        <v>167</v>
      </c>
      <c r="K14" s="3219">
        <f t="shared" si="2"/>
        <v>269</v>
      </c>
      <c r="L14" s="3221">
        <v>137</v>
      </c>
      <c r="M14" s="3222">
        <v>132</v>
      </c>
      <c r="N14" s="3217"/>
    </row>
    <row r="15" spans="1:14" ht="20.100000000000001" customHeight="1">
      <c r="A15" s="3218" t="s">
        <v>423</v>
      </c>
      <c r="B15" s="3219">
        <f t="shared" si="3"/>
        <v>973</v>
      </c>
      <c r="C15" s="3219">
        <f t="shared" si="4"/>
        <v>466</v>
      </c>
      <c r="D15" s="3219">
        <f t="shared" si="5"/>
        <v>507</v>
      </c>
      <c r="E15" s="3219">
        <f t="shared" si="0"/>
        <v>398</v>
      </c>
      <c r="F15" s="3221">
        <v>197</v>
      </c>
      <c r="G15" s="3221">
        <v>201</v>
      </c>
      <c r="H15" s="3219">
        <f t="shared" si="1"/>
        <v>332</v>
      </c>
      <c r="I15" s="3221">
        <v>159</v>
      </c>
      <c r="J15" s="3220">
        <v>173</v>
      </c>
      <c r="K15" s="3219">
        <f t="shared" si="2"/>
        <v>243</v>
      </c>
      <c r="L15" s="3220">
        <v>110</v>
      </c>
      <c r="M15" s="3222">
        <v>133</v>
      </c>
      <c r="N15" s="3217"/>
    </row>
    <row r="16" spans="1:14" ht="20.100000000000001" customHeight="1">
      <c r="A16" s="3218" t="s">
        <v>424</v>
      </c>
      <c r="B16" s="3219">
        <f t="shared" si="3"/>
        <v>376</v>
      </c>
      <c r="C16" s="3219">
        <f t="shared" si="4"/>
        <v>148</v>
      </c>
      <c r="D16" s="3219">
        <f t="shared" si="5"/>
        <v>228</v>
      </c>
      <c r="E16" s="3219">
        <f t="shared" si="0"/>
        <v>180</v>
      </c>
      <c r="F16" s="3220">
        <v>73</v>
      </c>
      <c r="G16" s="3220">
        <v>107</v>
      </c>
      <c r="H16" s="3219">
        <f t="shared" si="1"/>
        <v>105</v>
      </c>
      <c r="I16" s="3221">
        <v>43</v>
      </c>
      <c r="J16" s="3221">
        <v>62</v>
      </c>
      <c r="K16" s="3219">
        <f t="shared" si="2"/>
        <v>91</v>
      </c>
      <c r="L16" s="3221">
        <v>32</v>
      </c>
      <c r="M16" s="3222">
        <v>59</v>
      </c>
      <c r="N16" s="3217"/>
    </row>
    <row r="17" spans="1:14" ht="20.100000000000001" customHeight="1">
      <c r="A17" s="3218" t="s">
        <v>425</v>
      </c>
      <c r="B17" s="3219">
        <f t="shared" si="3"/>
        <v>559</v>
      </c>
      <c r="C17" s="3219">
        <f t="shared" si="4"/>
        <v>242</v>
      </c>
      <c r="D17" s="3219">
        <f t="shared" si="5"/>
        <v>317</v>
      </c>
      <c r="E17" s="3219">
        <f t="shared" si="0"/>
        <v>232</v>
      </c>
      <c r="F17" s="3220">
        <v>114</v>
      </c>
      <c r="G17" s="3220">
        <v>118</v>
      </c>
      <c r="H17" s="3219">
        <f t="shared" si="1"/>
        <v>188</v>
      </c>
      <c r="I17" s="3221">
        <v>72</v>
      </c>
      <c r="J17" s="3221">
        <v>116</v>
      </c>
      <c r="K17" s="3219">
        <f t="shared" si="2"/>
        <v>139</v>
      </c>
      <c r="L17" s="3221">
        <v>56</v>
      </c>
      <c r="M17" s="3222">
        <v>83</v>
      </c>
      <c r="N17" s="3217"/>
    </row>
    <row r="18" spans="1:14" ht="20.100000000000001" customHeight="1">
      <c r="A18" s="3218" t="s">
        <v>1261</v>
      </c>
      <c r="B18" s="3219">
        <f t="shared" si="3"/>
        <v>363</v>
      </c>
      <c r="C18" s="3219">
        <f t="shared" si="4"/>
        <v>187</v>
      </c>
      <c r="D18" s="3219">
        <f t="shared" si="5"/>
        <v>176</v>
      </c>
      <c r="E18" s="3219">
        <f t="shared" si="0"/>
        <v>152</v>
      </c>
      <c r="F18" s="3220">
        <v>82</v>
      </c>
      <c r="G18" s="3220">
        <v>70</v>
      </c>
      <c r="H18" s="3219">
        <f t="shared" si="1"/>
        <v>108</v>
      </c>
      <c r="I18" s="3221">
        <v>53</v>
      </c>
      <c r="J18" s="3221">
        <v>55</v>
      </c>
      <c r="K18" s="3219">
        <f t="shared" si="2"/>
        <v>103</v>
      </c>
      <c r="L18" s="3221">
        <v>52</v>
      </c>
      <c r="M18" s="3222">
        <v>51</v>
      </c>
      <c r="N18" s="3217"/>
    </row>
    <row r="19" spans="1:14" ht="20.100000000000001" customHeight="1">
      <c r="A19" s="3218" t="s">
        <v>426</v>
      </c>
      <c r="B19" s="3219">
        <f t="shared" si="3"/>
        <v>255</v>
      </c>
      <c r="C19" s="3219">
        <f t="shared" si="4"/>
        <v>125</v>
      </c>
      <c r="D19" s="3219">
        <f t="shared" si="5"/>
        <v>130</v>
      </c>
      <c r="E19" s="3219">
        <f t="shared" si="0"/>
        <v>95</v>
      </c>
      <c r="F19" s="3220">
        <v>51</v>
      </c>
      <c r="G19" s="3220">
        <v>44</v>
      </c>
      <c r="H19" s="3219">
        <f t="shared" si="1"/>
        <v>89</v>
      </c>
      <c r="I19" s="3221">
        <v>42</v>
      </c>
      <c r="J19" s="3221">
        <v>47</v>
      </c>
      <c r="K19" s="3219">
        <f t="shared" si="2"/>
        <v>71</v>
      </c>
      <c r="L19" s="3221">
        <v>32</v>
      </c>
      <c r="M19" s="3222">
        <v>39</v>
      </c>
      <c r="N19" s="3217"/>
    </row>
    <row r="20" spans="1:14" ht="20.100000000000001" customHeight="1">
      <c r="A20" s="3218" t="s">
        <v>427</v>
      </c>
      <c r="B20" s="3219">
        <f t="shared" si="3"/>
        <v>293</v>
      </c>
      <c r="C20" s="3219">
        <f t="shared" si="4"/>
        <v>143</v>
      </c>
      <c r="D20" s="3219">
        <f t="shared" si="5"/>
        <v>150</v>
      </c>
      <c r="E20" s="3219">
        <f t="shared" si="0"/>
        <v>127</v>
      </c>
      <c r="F20" s="3220">
        <v>63</v>
      </c>
      <c r="G20" s="3220">
        <v>64</v>
      </c>
      <c r="H20" s="3219">
        <f t="shared" si="1"/>
        <v>79</v>
      </c>
      <c r="I20" s="3221">
        <v>43</v>
      </c>
      <c r="J20" s="3221">
        <v>36</v>
      </c>
      <c r="K20" s="3219">
        <f t="shared" si="2"/>
        <v>87</v>
      </c>
      <c r="L20" s="3221">
        <v>37</v>
      </c>
      <c r="M20" s="3222">
        <v>50</v>
      </c>
      <c r="N20" s="3217"/>
    </row>
    <row r="21" spans="1:14" ht="20.100000000000001" customHeight="1">
      <c r="A21" s="3218" t="s">
        <v>1274</v>
      </c>
      <c r="B21" s="3219">
        <f t="shared" si="3"/>
        <v>284</v>
      </c>
      <c r="C21" s="3219">
        <f t="shared" si="4"/>
        <v>144</v>
      </c>
      <c r="D21" s="3219">
        <f t="shared" si="5"/>
        <v>140</v>
      </c>
      <c r="E21" s="3219">
        <f t="shared" si="0"/>
        <v>100</v>
      </c>
      <c r="F21" s="3220">
        <v>58</v>
      </c>
      <c r="G21" s="3220">
        <v>42</v>
      </c>
      <c r="H21" s="3219">
        <f t="shared" si="1"/>
        <v>97</v>
      </c>
      <c r="I21" s="3221">
        <v>52</v>
      </c>
      <c r="J21" s="3221">
        <v>45</v>
      </c>
      <c r="K21" s="3219">
        <f t="shared" si="2"/>
        <v>87</v>
      </c>
      <c r="L21" s="3221">
        <v>34</v>
      </c>
      <c r="M21" s="3222">
        <v>53</v>
      </c>
      <c r="N21" s="3217"/>
    </row>
    <row r="22" spans="1:14" ht="20.100000000000001" customHeight="1">
      <c r="A22" s="3218" t="s">
        <v>428</v>
      </c>
      <c r="B22" s="3219">
        <f t="shared" si="3"/>
        <v>223</v>
      </c>
      <c r="C22" s="3219">
        <f t="shared" si="4"/>
        <v>123</v>
      </c>
      <c r="D22" s="3219">
        <f t="shared" si="5"/>
        <v>100</v>
      </c>
      <c r="E22" s="3219">
        <f t="shared" si="0"/>
        <v>120</v>
      </c>
      <c r="F22" s="3220">
        <v>73</v>
      </c>
      <c r="G22" s="3220">
        <v>47</v>
      </c>
      <c r="H22" s="3219">
        <f t="shared" si="1"/>
        <v>47</v>
      </c>
      <c r="I22" s="3221">
        <v>26</v>
      </c>
      <c r="J22" s="3221">
        <v>21</v>
      </c>
      <c r="K22" s="3219">
        <f t="shared" si="2"/>
        <v>56</v>
      </c>
      <c r="L22" s="3221">
        <v>24</v>
      </c>
      <c r="M22" s="3222">
        <v>32</v>
      </c>
      <c r="N22" s="3217"/>
    </row>
    <row r="23" spans="1:14" ht="20.100000000000001" customHeight="1">
      <c r="A23" s="3218" t="s">
        <v>429</v>
      </c>
      <c r="B23" s="3219">
        <f t="shared" si="3"/>
        <v>1623</v>
      </c>
      <c r="C23" s="3219">
        <f t="shared" si="4"/>
        <v>759</v>
      </c>
      <c r="D23" s="3219">
        <f t="shared" si="5"/>
        <v>864</v>
      </c>
      <c r="E23" s="3219">
        <f t="shared" si="0"/>
        <v>694</v>
      </c>
      <c r="F23" s="3220">
        <v>334</v>
      </c>
      <c r="G23" s="3220">
        <v>360</v>
      </c>
      <c r="H23" s="3219">
        <f t="shared" si="1"/>
        <v>504</v>
      </c>
      <c r="I23" s="3221">
        <v>239</v>
      </c>
      <c r="J23" s="3221">
        <v>265</v>
      </c>
      <c r="K23" s="3219">
        <f t="shared" si="2"/>
        <v>425</v>
      </c>
      <c r="L23" s="3221">
        <v>186</v>
      </c>
      <c r="M23" s="3222">
        <v>239</v>
      </c>
      <c r="N23" s="3217"/>
    </row>
    <row r="24" spans="1:14" ht="20.100000000000001" customHeight="1">
      <c r="A24" s="3218" t="s">
        <v>430</v>
      </c>
      <c r="B24" s="3219">
        <f t="shared" si="3"/>
        <v>560</v>
      </c>
      <c r="C24" s="3219">
        <f t="shared" si="4"/>
        <v>145</v>
      </c>
      <c r="D24" s="3219">
        <f t="shared" si="5"/>
        <v>415</v>
      </c>
      <c r="E24" s="3219">
        <f t="shared" si="0"/>
        <v>300</v>
      </c>
      <c r="F24" s="3221">
        <v>100</v>
      </c>
      <c r="G24" s="3221">
        <v>200</v>
      </c>
      <c r="H24" s="3219">
        <f t="shared" si="1"/>
        <v>155</v>
      </c>
      <c r="I24" s="3221">
        <v>26</v>
      </c>
      <c r="J24" s="3220">
        <v>129</v>
      </c>
      <c r="K24" s="3219">
        <f t="shared" si="2"/>
        <v>105</v>
      </c>
      <c r="L24" s="3220">
        <v>19</v>
      </c>
      <c r="M24" s="3222">
        <v>86</v>
      </c>
      <c r="N24" s="3217"/>
    </row>
    <row r="25" spans="1:14" ht="20.100000000000001" customHeight="1">
      <c r="A25" s="3218" t="s">
        <v>431</v>
      </c>
      <c r="B25" s="3219">
        <f t="shared" si="3"/>
        <v>92</v>
      </c>
      <c r="C25" s="3219">
        <f t="shared" si="4"/>
        <v>38</v>
      </c>
      <c r="D25" s="3219">
        <f t="shared" si="5"/>
        <v>54</v>
      </c>
      <c r="E25" s="3219">
        <f t="shared" si="0"/>
        <v>41</v>
      </c>
      <c r="F25" s="3221">
        <v>19</v>
      </c>
      <c r="G25" s="3221">
        <v>22</v>
      </c>
      <c r="H25" s="3219">
        <f t="shared" si="1"/>
        <v>34</v>
      </c>
      <c r="I25" s="3221">
        <v>15</v>
      </c>
      <c r="J25" s="3221">
        <v>19</v>
      </c>
      <c r="K25" s="3219">
        <f t="shared" si="2"/>
        <v>17</v>
      </c>
      <c r="L25" s="3221">
        <v>4</v>
      </c>
      <c r="M25" s="3222">
        <v>13</v>
      </c>
      <c r="N25" s="3217"/>
    </row>
    <row r="26" spans="1:14" ht="20.100000000000001" customHeight="1">
      <c r="A26" s="3223" t="s">
        <v>775</v>
      </c>
      <c r="B26" s="3224">
        <f t="shared" si="3"/>
        <v>119</v>
      </c>
      <c r="C26" s="3224">
        <f t="shared" si="4"/>
        <v>77</v>
      </c>
      <c r="D26" s="3224">
        <f t="shared" si="5"/>
        <v>42</v>
      </c>
      <c r="E26" s="3224">
        <f t="shared" si="0"/>
        <v>79</v>
      </c>
      <c r="F26" s="3225">
        <v>48</v>
      </c>
      <c r="G26" s="3225">
        <v>31</v>
      </c>
      <c r="H26" s="3224">
        <f t="shared" si="1"/>
        <v>26</v>
      </c>
      <c r="I26" s="3225">
        <v>20</v>
      </c>
      <c r="J26" s="3225">
        <v>6</v>
      </c>
      <c r="K26" s="3224">
        <f t="shared" si="2"/>
        <v>14</v>
      </c>
      <c r="L26" s="3225">
        <v>9</v>
      </c>
      <c r="M26" s="3226">
        <v>5</v>
      </c>
      <c r="N26" s="3217"/>
    </row>
    <row r="27" spans="1:14" ht="10.5" hidden="1" customHeight="1">
      <c r="A27" s="2917"/>
      <c r="B27" s="3227"/>
      <c r="C27" s="2917"/>
      <c r="D27" s="2917"/>
      <c r="E27" s="2917"/>
      <c r="F27" s="2917"/>
      <c r="G27" s="2917"/>
      <c r="H27" s="2917"/>
      <c r="I27" s="2917"/>
      <c r="J27" s="2917"/>
      <c r="K27" s="2917"/>
      <c r="L27" s="2917"/>
      <c r="M27" s="2917"/>
      <c r="N27" s="3221"/>
    </row>
    <row r="28" spans="1:14">
      <c r="N28" s="3228"/>
    </row>
    <row r="29" spans="1:14" ht="17.25" customHeight="1">
      <c r="A29" s="2870" t="s">
        <v>1275</v>
      </c>
      <c r="L29" s="3229" t="s">
        <v>874</v>
      </c>
      <c r="N29" s="3228"/>
    </row>
  </sheetData>
  <sheetProtection password="CA55" sheet="1" objects="1" scenarios="1"/>
  <mergeCells count="7">
    <mergeCell ref="K8:M8"/>
    <mergeCell ref="A3:M3"/>
    <mergeCell ref="A1:M1"/>
    <mergeCell ref="A6:M6"/>
    <mergeCell ref="C8:D8"/>
    <mergeCell ref="E8:G8"/>
    <mergeCell ref="H8:J8"/>
  </mergeCells>
  <phoneticPr fontId="101" type="noConversion"/>
  <printOptions horizontalCentered="1"/>
  <pageMargins left="0.86614173228346458" right="0.47244094488188981" top="0.74803149606299213" bottom="0.62992125984251968" header="0" footer="0.19685039370078741"/>
  <pageSetup scale="95" orientation="landscape" horizontalDpi="300" verticalDpi="300" r:id="rId1"/>
  <headerFooter alignWithMargins="0">
    <oddHeader>&amp;R&amp;"Helv,Negrita"&amp;12&amp;[7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A172"/>
  <sheetViews>
    <sheetView showGridLines="0" workbookViewId="0">
      <selection activeCell="C38" sqref="C38"/>
    </sheetView>
  </sheetViews>
  <sheetFormatPr baseColWidth="10" defaultColWidth="9.83203125" defaultRowHeight="10.5"/>
  <cols>
    <col min="1" max="1" width="37.33203125" style="19" customWidth="1"/>
    <col min="2" max="2" width="6.83203125" style="19" customWidth="1"/>
    <col min="3" max="3" width="10.83203125" style="19" customWidth="1"/>
    <col min="4" max="4" width="14.6640625" style="19" customWidth="1"/>
    <col min="5" max="5" width="12.6640625" style="19" customWidth="1"/>
    <col min="6" max="6" width="11.1640625" style="19" customWidth="1"/>
    <col min="7" max="7" width="14" style="19" customWidth="1"/>
    <col min="8" max="8" width="1.83203125" style="19" customWidth="1"/>
    <col min="9" max="12" width="9.83203125" style="19"/>
    <col min="13" max="13" width="2.83203125" style="19" customWidth="1"/>
    <col min="14" max="14" width="36.83203125" style="19" customWidth="1"/>
    <col min="15" max="16384" width="9.83203125" style="19"/>
  </cols>
  <sheetData>
    <row r="1" spans="1:40" ht="18.75">
      <c r="A1" s="3317" t="s">
        <v>359</v>
      </c>
      <c r="B1" s="3317"/>
      <c r="C1" s="3317"/>
      <c r="D1" s="3317"/>
      <c r="E1" s="3317"/>
      <c r="F1" s="3317"/>
      <c r="G1" s="3317"/>
    </row>
    <row r="2" spans="1:40" ht="3.75" customHeight="1">
      <c r="A2" s="20"/>
      <c r="C2" s="21"/>
      <c r="D2" s="21"/>
      <c r="E2" s="21"/>
      <c r="F2" s="21"/>
      <c r="G2" s="22"/>
    </row>
    <row r="3" spans="1:40" ht="11.25" customHeight="1">
      <c r="A3" s="3318" t="s">
        <v>432</v>
      </c>
      <c r="B3" s="3318"/>
      <c r="C3" s="3318"/>
      <c r="D3" s="3318"/>
      <c r="E3" s="3318"/>
      <c r="F3" s="3318"/>
      <c r="G3" s="3318"/>
    </row>
    <row r="4" spans="1:40" ht="12.75" customHeight="1">
      <c r="A4" s="3318" t="s">
        <v>433</v>
      </c>
      <c r="B4" s="3318"/>
      <c r="C4" s="3318"/>
      <c r="D4" s="3318"/>
      <c r="E4" s="3318"/>
      <c r="F4" s="3318"/>
      <c r="G4" s="3318"/>
    </row>
    <row r="5" spans="1:40" ht="14.25" customHeight="1">
      <c r="A5" s="3318" t="s">
        <v>275</v>
      </c>
      <c r="B5" s="3318"/>
      <c r="C5" s="3318"/>
      <c r="D5" s="3318"/>
      <c r="E5" s="3318"/>
      <c r="F5" s="3318"/>
      <c r="G5" s="3318"/>
    </row>
    <row r="6" spans="1:40" ht="4.5" customHeight="1">
      <c r="A6" s="23"/>
      <c r="B6" s="23"/>
      <c r="C6" s="23"/>
      <c r="D6" s="23"/>
      <c r="E6" s="23"/>
      <c r="F6" s="23"/>
      <c r="G6" s="23"/>
    </row>
    <row r="7" spans="1:40" ht="13.5" customHeight="1">
      <c r="A7" s="3316" t="s">
        <v>466</v>
      </c>
      <c r="B7" s="3316"/>
      <c r="C7" s="3316"/>
      <c r="D7" s="3316"/>
      <c r="E7" s="3316"/>
      <c r="F7" s="3316"/>
      <c r="G7" s="3316"/>
      <c r="AN7" s="24" t="s">
        <v>396</v>
      </c>
    </row>
    <row r="8" spans="1:40" ht="9.9499999999999993" customHeight="1">
      <c r="A8" s="856"/>
      <c r="B8" s="857"/>
      <c r="C8" s="858"/>
      <c r="D8" s="858" t="s">
        <v>260</v>
      </c>
      <c r="E8" s="858"/>
      <c r="F8" s="858"/>
      <c r="G8" s="859"/>
      <c r="H8" s="25"/>
    </row>
    <row r="9" spans="1:40" ht="9.75" customHeight="1">
      <c r="A9" s="860" t="s">
        <v>411</v>
      </c>
      <c r="B9" s="861" t="s">
        <v>717</v>
      </c>
      <c r="C9" s="862" t="s">
        <v>434</v>
      </c>
      <c r="D9" s="862" t="s">
        <v>435</v>
      </c>
      <c r="E9" s="862" t="s">
        <v>435</v>
      </c>
      <c r="F9" s="862" t="s">
        <v>436</v>
      </c>
      <c r="G9" s="863" t="s">
        <v>437</v>
      </c>
      <c r="H9" s="25"/>
      <c r="K9" s="24" t="s">
        <v>396</v>
      </c>
    </row>
    <row r="10" spans="1:40">
      <c r="A10" s="864"/>
      <c r="B10" s="865" t="s">
        <v>718</v>
      </c>
      <c r="C10" s="866" t="s">
        <v>438</v>
      </c>
      <c r="D10" s="867" t="s">
        <v>1252</v>
      </c>
      <c r="E10" s="866" t="s">
        <v>439</v>
      </c>
      <c r="F10" s="866" t="s">
        <v>440</v>
      </c>
      <c r="G10" s="868" t="s">
        <v>463</v>
      </c>
      <c r="H10" s="25"/>
    </row>
    <row r="11" spans="1:40" ht="4.5" customHeight="1">
      <c r="A11" s="869"/>
      <c r="B11" s="870"/>
      <c r="C11" s="870"/>
      <c r="D11" s="871"/>
      <c r="E11" s="870"/>
      <c r="F11" s="870"/>
      <c r="G11" s="872"/>
      <c r="H11" s="25"/>
    </row>
    <row r="12" spans="1:40" ht="12" customHeight="1">
      <c r="A12" s="873" t="s">
        <v>1383</v>
      </c>
      <c r="B12" s="874">
        <f>SUM(B13+B40)</f>
        <v>9506</v>
      </c>
      <c r="C12" s="1038">
        <f>SUM(C13+C40)</f>
        <v>2941</v>
      </c>
      <c r="D12" s="1039">
        <f>(C12/$B$12)*100</f>
        <v>30.938354723332633</v>
      </c>
      <c r="E12" s="1040">
        <f>(C12/B12)*100</f>
        <v>30.938354723332633</v>
      </c>
      <c r="F12" s="1041"/>
      <c r="G12" s="875"/>
      <c r="H12" s="25"/>
    </row>
    <row r="13" spans="1:40" ht="9.9499999999999993" customHeight="1">
      <c r="A13" s="873" t="s">
        <v>403</v>
      </c>
      <c r="B13" s="874">
        <f>SUM(B14+B18+B31)</f>
        <v>350</v>
      </c>
      <c r="C13" s="1038">
        <f>SUM(C14+C18+C31)</f>
        <v>239</v>
      </c>
      <c r="D13" s="1039">
        <f>(C13/$B$12)*100</f>
        <v>2.514201556911424</v>
      </c>
      <c r="E13" s="1040">
        <f>(C13/B13)*100</f>
        <v>68.285714285714278</v>
      </c>
      <c r="F13" s="1040">
        <f>(C13/B13)*100</f>
        <v>68.285714285714278</v>
      </c>
      <c r="G13" s="1032">
        <f>(C13/$C$13)*100</f>
        <v>100</v>
      </c>
      <c r="H13" s="25"/>
    </row>
    <row r="14" spans="1:40" ht="11.25" customHeight="1">
      <c r="A14" s="876" t="s">
        <v>365</v>
      </c>
      <c r="B14" s="877">
        <f>SUM(B15:B17)</f>
        <v>15</v>
      </c>
      <c r="C14" s="1042">
        <f>SUM(C15:C17)</f>
        <v>2</v>
      </c>
      <c r="D14" s="1046"/>
      <c r="E14" s="1043"/>
      <c r="F14" s="1044"/>
      <c r="G14" s="1033"/>
      <c r="H14" s="25"/>
    </row>
    <row r="15" spans="1:40" ht="12" customHeight="1">
      <c r="A15" s="878" t="s">
        <v>1288</v>
      </c>
      <c r="B15" s="879">
        <v>1</v>
      </c>
      <c r="C15" s="1045"/>
      <c r="D15" s="1046"/>
      <c r="E15" s="1043"/>
      <c r="F15" s="1043"/>
      <c r="G15" s="1034"/>
      <c r="H15" s="26"/>
      <c r="P15" s="27"/>
      <c r="R15" s="27"/>
    </row>
    <row r="16" spans="1:40" ht="12" customHeight="1">
      <c r="A16" s="878" t="s">
        <v>366</v>
      </c>
      <c r="B16" s="879">
        <v>12</v>
      </c>
      <c r="C16" s="1045"/>
      <c r="D16" s="1046"/>
      <c r="E16" s="1043"/>
      <c r="F16" s="1043"/>
      <c r="G16" s="1034"/>
      <c r="H16" s="26"/>
      <c r="P16" s="27"/>
      <c r="R16" s="27"/>
    </row>
    <row r="17" spans="1:18" ht="12" customHeight="1">
      <c r="A17" s="878" t="s">
        <v>98</v>
      </c>
      <c r="B17" s="879">
        <v>2</v>
      </c>
      <c r="C17" s="1045">
        <v>2</v>
      </c>
      <c r="D17" s="1046"/>
      <c r="E17" s="1043"/>
      <c r="F17" s="1043"/>
      <c r="G17" s="1034"/>
      <c r="H17" s="26"/>
      <c r="P17" s="27"/>
      <c r="R17" s="27"/>
    </row>
    <row r="18" spans="1:18" ht="10.5" customHeight="1">
      <c r="A18" s="876" t="s">
        <v>367</v>
      </c>
      <c r="B18" s="877">
        <f>SUM(B19:B30)</f>
        <v>279</v>
      </c>
      <c r="C18" s="1042">
        <f>SUM(C19:C30)</f>
        <v>202</v>
      </c>
      <c r="D18" s="1047">
        <f>(C18/$B$12)*100</f>
        <v>2.1249737008205343</v>
      </c>
      <c r="E18" s="1044">
        <f>(C18/B18)*100</f>
        <v>72.401433691756267</v>
      </c>
      <c r="F18" s="1044">
        <f>(C18/$B$13)*100</f>
        <v>57.714285714285715</v>
      </c>
      <c r="G18" s="1033">
        <f>(C18/$C$13)*100</f>
        <v>84.51882845188284</v>
      </c>
      <c r="H18" s="26"/>
    </row>
    <row r="19" spans="1:18" ht="10.5" customHeight="1">
      <c r="A19" s="878" t="s">
        <v>1289</v>
      </c>
      <c r="B19" s="2225">
        <v>8</v>
      </c>
      <c r="C19" s="2226">
        <v>8</v>
      </c>
      <c r="D19" s="1046">
        <f>(C19/$B$12)*100</f>
        <v>8.4157374289922149E-2</v>
      </c>
      <c r="E19" s="1043">
        <f>(C19/B19)*100</f>
        <v>100</v>
      </c>
      <c r="F19" s="1043">
        <f>(C19/$B$13)*100</f>
        <v>2.2857142857142856</v>
      </c>
      <c r="G19" s="1035">
        <f>(C19/$C$40)*100</f>
        <v>0.29607698001480381</v>
      </c>
      <c r="H19" s="26"/>
    </row>
    <row r="20" spans="1:18" ht="10.5" customHeight="1">
      <c r="A20" s="878" t="s">
        <v>368</v>
      </c>
      <c r="B20" s="2225">
        <v>39</v>
      </c>
      <c r="C20" s="2226">
        <v>17</v>
      </c>
      <c r="D20" s="1046">
        <f>(C20/$B$12)*100</f>
        <v>0.1788344203660846</v>
      </c>
      <c r="E20" s="1043">
        <f>(C20/B20)*100</f>
        <v>43.589743589743591</v>
      </c>
      <c r="F20" s="1043">
        <f>(C20/$B$13)*100</f>
        <v>4.8571428571428568</v>
      </c>
      <c r="G20" s="1035">
        <f>(C20/$C$40)*100</f>
        <v>0.62916358253145821</v>
      </c>
      <c r="H20" s="26"/>
    </row>
    <row r="21" spans="1:18" ht="10.5" customHeight="1">
      <c r="A21" s="878" t="s">
        <v>680</v>
      </c>
      <c r="B21" s="2225">
        <v>10</v>
      </c>
      <c r="C21" s="2221"/>
      <c r="D21" s="2222"/>
      <c r="E21" s="2223"/>
      <c r="F21" s="2223"/>
      <c r="G21" s="2224"/>
      <c r="H21" s="26"/>
    </row>
    <row r="22" spans="1:18" ht="10.5" customHeight="1">
      <c r="A22" s="878" t="s">
        <v>681</v>
      </c>
      <c r="B22" s="2225">
        <v>15</v>
      </c>
      <c r="C22" s="2221"/>
      <c r="D22" s="2222"/>
      <c r="E22" s="2223"/>
      <c r="F22" s="2223"/>
      <c r="G22" s="2224"/>
      <c r="H22" s="26"/>
    </row>
    <row r="23" spans="1:18" ht="10.5" customHeight="1">
      <c r="A23" s="878" t="s">
        <v>1292</v>
      </c>
      <c r="B23" s="879">
        <v>6</v>
      </c>
      <c r="C23" s="1045">
        <v>6</v>
      </c>
      <c r="D23" s="1046">
        <f>(C23/$B$12)*100</f>
        <v>6.3118030717441612E-2</v>
      </c>
      <c r="E23" s="1043">
        <f>(C23/B23)*100</f>
        <v>100</v>
      </c>
      <c r="F23" s="1043">
        <f>(C23/$B$13)*100</f>
        <v>1.7142857142857144</v>
      </c>
      <c r="G23" s="1034">
        <f>(C23/$C$13)*100</f>
        <v>2.510460251046025</v>
      </c>
      <c r="H23" s="28"/>
      <c r="I23" s="22"/>
      <c r="J23" s="22"/>
      <c r="K23" s="22"/>
      <c r="L23" s="22"/>
      <c r="M23" s="22"/>
      <c r="N23" s="22"/>
    </row>
    <row r="24" spans="1:18" ht="9.75" customHeight="1">
      <c r="A24" s="878" t="s">
        <v>366</v>
      </c>
      <c r="B24" s="879">
        <v>6</v>
      </c>
      <c r="C24" s="1048"/>
      <c r="D24" s="1046"/>
      <c r="E24" s="1043"/>
      <c r="F24" s="1043"/>
      <c r="G24" s="1034"/>
      <c r="H24" s="28"/>
      <c r="I24" s="22"/>
      <c r="J24" s="22"/>
      <c r="K24" s="22"/>
      <c r="L24" s="22"/>
      <c r="M24" s="22"/>
      <c r="N24" s="22"/>
      <c r="P24" s="27"/>
      <c r="R24" s="27"/>
    </row>
    <row r="25" spans="1:18" ht="9.75" customHeight="1">
      <c r="A25" s="878" t="s">
        <v>1293</v>
      </c>
      <c r="B25" s="879">
        <v>111</v>
      </c>
      <c r="C25" s="1048">
        <v>111</v>
      </c>
      <c r="D25" s="1046">
        <f>(C25/$B$12)*100</f>
        <v>1.1676835682726698</v>
      </c>
      <c r="E25" s="1043">
        <f>(C25/B25)*100</f>
        <v>100</v>
      </c>
      <c r="F25" s="1043">
        <f>(C25/$B$13)*100</f>
        <v>31.714285714285712</v>
      </c>
      <c r="G25" s="1035">
        <f>(C25/$C$40)*100</f>
        <v>4.108068097705404</v>
      </c>
      <c r="H25" s="28"/>
      <c r="I25" s="22"/>
      <c r="J25" s="22"/>
      <c r="K25" s="22"/>
      <c r="L25" s="22"/>
      <c r="M25" s="22"/>
      <c r="N25" s="22"/>
      <c r="P25" s="27"/>
      <c r="R25" s="27"/>
    </row>
    <row r="26" spans="1:18" ht="9.75" customHeight="1">
      <c r="A26" s="878" t="s">
        <v>369</v>
      </c>
      <c r="B26" s="879">
        <v>19</v>
      </c>
      <c r="C26" s="1048">
        <v>19</v>
      </c>
      <c r="D26" s="1046">
        <f>(C26/$B$12)*100</f>
        <v>0.19987376393856512</v>
      </c>
      <c r="E26" s="1043">
        <f>(C26/B26)*100</f>
        <v>100</v>
      </c>
      <c r="F26" s="1043">
        <f>(C26/$B$13)*100</f>
        <v>5.4285714285714288</v>
      </c>
      <c r="G26" s="1035">
        <f>(C26/$C$40)*100</f>
        <v>0.70318282753515915</v>
      </c>
      <c r="H26" s="28"/>
      <c r="I26" s="22"/>
      <c r="J26" s="22"/>
      <c r="K26" s="22"/>
      <c r="L26" s="22"/>
      <c r="M26" s="22"/>
      <c r="N26" s="22"/>
    </row>
    <row r="27" spans="1:18" ht="9.75" customHeight="1">
      <c r="A27" s="878" t="s">
        <v>370</v>
      </c>
      <c r="B27" s="879">
        <v>22</v>
      </c>
      <c r="C27" s="1048"/>
      <c r="D27" s="1046"/>
      <c r="E27" s="1043"/>
      <c r="F27" s="1043"/>
      <c r="G27" s="1034"/>
      <c r="H27" s="28"/>
      <c r="I27" s="22"/>
      <c r="J27" s="22"/>
      <c r="K27" s="22"/>
      <c r="L27" s="22"/>
      <c r="M27" s="22"/>
      <c r="N27" s="22"/>
    </row>
    <row r="28" spans="1:18" ht="9.75" customHeight="1">
      <c r="A28" s="878" t="s">
        <v>371</v>
      </c>
      <c r="B28" s="879">
        <v>4</v>
      </c>
      <c r="C28" s="1048">
        <v>2</v>
      </c>
      <c r="D28" s="1046"/>
      <c r="E28" s="1043">
        <f t="shared" ref="E28:E39" si="0">(C28/B28)*100</f>
        <v>50</v>
      </c>
      <c r="F28" s="1043">
        <f>(C28/$B$13)*100</f>
        <v>0.5714285714285714</v>
      </c>
      <c r="G28" s="1034">
        <f>(C28/$C$13)*100</f>
        <v>0.83682008368200833</v>
      </c>
      <c r="H28" s="28"/>
      <c r="I28" s="22"/>
      <c r="J28" s="22"/>
      <c r="K28" s="22"/>
      <c r="L28" s="22"/>
      <c r="M28" s="22"/>
      <c r="N28" s="22"/>
      <c r="P28" s="27"/>
      <c r="R28" s="27"/>
    </row>
    <row r="29" spans="1:18" ht="10.5" customHeight="1">
      <c r="A29" s="878" t="s">
        <v>372</v>
      </c>
      <c r="B29" s="879">
        <v>22</v>
      </c>
      <c r="C29" s="1048">
        <v>22</v>
      </c>
      <c r="D29" s="1046">
        <f>(C29/$B$12)*100</f>
        <v>0.23143277929728595</v>
      </c>
      <c r="E29" s="1043">
        <f t="shared" si="0"/>
        <v>100</v>
      </c>
      <c r="F29" s="1043">
        <f>(C29/$B$13)*100</f>
        <v>6.2857142857142865</v>
      </c>
      <c r="G29" s="1034">
        <f>(C29/$C$13)*100</f>
        <v>9.2050209205020916</v>
      </c>
      <c r="H29" s="28"/>
      <c r="I29" s="22"/>
      <c r="J29" s="22"/>
      <c r="K29" s="22"/>
      <c r="L29" s="22"/>
      <c r="M29" s="22"/>
      <c r="N29" s="22"/>
    </row>
    <row r="30" spans="1:18" ht="10.5" customHeight="1">
      <c r="A30" s="878" t="s">
        <v>682</v>
      </c>
      <c r="B30" s="879">
        <v>17</v>
      </c>
      <c r="C30" s="1048">
        <v>17</v>
      </c>
      <c r="D30" s="1046">
        <f>(C30/$B$12)*100</f>
        <v>0.1788344203660846</v>
      </c>
      <c r="E30" s="1043">
        <f t="shared" si="0"/>
        <v>100</v>
      </c>
      <c r="F30" s="1043">
        <f>(C30/$B$13)*100</f>
        <v>4.8571428571428568</v>
      </c>
      <c r="G30" s="1035">
        <f>(C30/$C$40)*100</f>
        <v>0.62916358253145821</v>
      </c>
      <c r="H30" s="28"/>
      <c r="I30" s="22"/>
      <c r="J30" s="22"/>
      <c r="K30" s="22"/>
      <c r="L30" s="22"/>
      <c r="M30" s="22"/>
      <c r="N30" s="22"/>
    </row>
    <row r="31" spans="1:18" ht="10.5" customHeight="1">
      <c r="A31" s="876" t="s">
        <v>373</v>
      </c>
      <c r="B31" s="877">
        <f>SUM(B32:B39)</f>
        <v>56</v>
      </c>
      <c r="C31" s="1049">
        <f>SUM(C32:C39)</f>
        <v>35</v>
      </c>
      <c r="D31" s="1047">
        <f>(C31/$B$12)*100</f>
        <v>0.36818851251840939</v>
      </c>
      <c r="E31" s="1044">
        <f t="shared" si="0"/>
        <v>62.5</v>
      </c>
      <c r="F31" s="1044">
        <f>(C31/$B$13)*100</f>
        <v>10</v>
      </c>
      <c r="G31" s="1033">
        <f>(C31/$C$13)*100</f>
        <v>14.644351464435147</v>
      </c>
      <c r="H31" s="28"/>
      <c r="I31" s="22"/>
      <c r="J31" s="22"/>
      <c r="K31" s="22"/>
      <c r="L31" s="22"/>
      <c r="M31" s="22"/>
      <c r="N31" s="22"/>
    </row>
    <row r="32" spans="1:18" ht="10.5" customHeight="1">
      <c r="A32" s="878" t="s">
        <v>1295</v>
      </c>
      <c r="B32" s="877">
        <v>7</v>
      </c>
      <c r="C32" s="1049">
        <v>7</v>
      </c>
      <c r="D32" s="1046">
        <f>(C32/$B$12)*100</f>
        <v>7.3637702503681887E-2</v>
      </c>
      <c r="E32" s="1043">
        <f t="shared" si="0"/>
        <v>100</v>
      </c>
      <c r="F32" s="1043">
        <f>(C32/$B$13)*100</f>
        <v>2</v>
      </c>
      <c r="G32" s="1035">
        <f>(C32/$C$40)*100</f>
        <v>0.2590673575129534</v>
      </c>
      <c r="H32" s="28"/>
      <c r="I32" s="22"/>
      <c r="J32" s="22"/>
      <c r="K32" s="22"/>
      <c r="L32" s="22"/>
      <c r="M32" s="22"/>
      <c r="N32" s="22"/>
    </row>
    <row r="33" spans="1:18" ht="9.75" customHeight="1">
      <c r="A33" s="878" t="s">
        <v>374</v>
      </c>
      <c r="B33" s="879">
        <v>6</v>
      </c>
      <c r="C33" s="1048">
        <v>2</v>
      </c>
      <c r="D33" s="1046"/>
      <c r="E33" s="1043">
        <f t="shared" si="0"/>
        <v>33.333333333333329</v>
      </c>
      <c r="F33" s="1043">
        <f t="shared" ref="F33:F39" si="1">(C33/$B$13)*100</f>
        <v>0.5714285714285714</v>
      </c>
      <c r="G33" s="1034">
        <f t="shared" ref="G33:G39" si="2">(C33/$C$13)*100</f>
        <v>0.83682008368200833</v>
      </c>
      <c r="H33" s="28"/>
      <c r="I33" s="22"/>
      <c r="J33" s="22"/>
      <c r="K33" s="22"/>
      <c r="L33" s="22"/>
      <c r="M33" s="22"/>
      <c r="N33" s="22"/>
    </row>
    <row r="34" spans="1:18" ht="9.75" customHeight="1">
      <c r="A34" s="878" t="s">
        <v>375</v>
      </c>
      <c r="B34" s="879">
        <v>4</v>
      </c>
      <c r="C34" s="1048">
        <v>4</v>
      </c>
      <c r="D34" s="1046"/>
      <c r="E34" s="1043">
        <f t="shared" si="0"/>
        <v>100</v>
      </c>
      <c r="F34" s="1043">
        <f t="shared" si="1"/>
        <v>1.1428571428571428</v>
      </c>
      <c r="G34" s="1035">
        <f>(C34/$C$40)*100</f>
        <v>0.14803849000740191</v>
      </c>
      <c r="H34" s="28"/>
      <c r="I34" s="22"/>
      <c r="J34" s="22"/>
      <c r="K34" s="22"/>
      <c r="L34" s="22"/>
      <c r="M34" s="22"/>
      <c r="N34" s="22"/>
    </row>
    <row r="35" spans="1:18" ht="10.5" customHeight="1">
      <c r="A35" s="878" t="s">
        <v>376</v>
      </c>
      <c r="B35" s="879">
        <v>6</v>
      </c>
      <c r="C35" s="1048">
        <v>2</v>
      </c>
      <c r="D35" s="1046"/>
      <c r="E35" s="1043">
        <f t="shared" si="0"/>
        <v>33.333333333333329</v>
      </c>
      <c r="F35" s="1043">
        <f t="shared" si="1"/>
        <v>0.5714285714285714</v>
      </c>
      <c r="G35" s="1034">
        <f t="shared" si="2"/>
        <v>0.83682008368200833</v>
      </c>
      <c r="H35" s="28"/>
      <c r="I35" s="22"/>
      <c r="J35" s="22"/>
      <c r="K35" s="22"/>
      <c r="L35" s="22"/>
      <c r="M35" s="22"/>
      <c r="N35" s="22"/>
    </row>
    <row r="36" spans="1:18" ht="11.25" customHeight="1">
      <c r="A36" s="878" t="s">
        <v>369</v>
      </c>
      <c r="B36" s="879">
        <v>14</v>
      </c>
      <c r="C36" s="1048">
        <v>14</v>
      </c>
      <c r="D36" s="1046">
        <f>(C36/$B$12)*100</f>
        <v>0.14727540500736377</v>
      </c>
      <c r="E36" s="1043">
        <f t="shared" si="0"/>
        <v>100</v>
      </c>
      <c r="F36" s="1043">
        <f t="shared" si="1"/>
        <v>4</v>
      </c>
      <c r="G36" s="1034">
        <f t="shared" si="2"/>
        <v>5.8577405857740583</v>
      </c>
      <c r="H36" s="28"/>
      <c r="I36" s="22"/>
      <c r="J36" s="22"/>
      <c r="K36" s="22"/>
      <c r="L36" s="22"/>
      <c r="M36" s="22"/>
      <c r="N36" s="22"/>
    </row>
    <row r="37" spans="1:18" ht="11.25" customHeight="1">
      <c r="A37" s="878" t="s">
        <v>377</v>
      </c>
      <c r="B37" s="879">
        <v>7</v>
      </c>
      <c r="C37" s="1048">
        <v>2</v>
      </c>
      <c r="D37" s="1046"/>
      <c r="E37" s="1043">
        <f t="shared" si="0"/>
        <v>28.571428571428569</v>
      </c>
      <c r="F37" s="1043">
        <f t="shared" si="1"/>
        <v>0.5714285714285714</v>
      </c>
      <c r="G37" s="1034">
        <f t="shared" si="2"/>
        <v>0.83682008368200833</v>
      </c>
      <c r="H37" s="28"/>
      <c r="I37" s="22"/>
      <c r="J37" s="22"/>
      <c r="K37" s="22"/>
      <c r="L37" s="22"/>
      <c r="M37" s="22"/>
      <c r="N37" s="22"/>
    </row>
    <row r="38" spans="1:18" ht="10.5" customHeight="1">
      <c r="A38" s="878" t="s">
        <v>378</v>
      </c>
      <c r="B38" s="879">
        <v>8</v>
      </c>
      <c r="C38" s="1048">
        <v>2</v>
      </c>
      <c r="D38" s="1046"/>
      <c r="E38" s="1043">
        <f t="shared" si="0"/>
        <v>25</v>
      </c>
      <c r="F38" s="1043">
        <f t="shared" si="1"/>
        <v>0.5714285714285714</v>
      </c>
      <c r="G38" s="1034">
        <f t="shared" si="2"/>
        <v>0.83682008368200833</v>
      </c>
      <c r="H38" s="28"/>
      <c r="I38" s="22"/>
      <c r="J38" s="22"/>
      <c r="K38" s="22"/>
      <c r="L38" s="22"/>
      <c r="M38" s="22"/>
      <c r="N38" s="22"/>
    </row>
    <row r="39" spans="1:18" ht="10.5" customHeight="1">
      <c r="A39" s="878" t="s">
        <v>407</v>
      </c>
      <c r="B39" s="879">
        <v>4</v>
      </c>
      <c r="C39" s="1048">
        <v>2</v>
      </c>
      <c r="D39" s="1046"/>
      <c r="E39" s="1043">
        <f t="shared" si="0"/>
        <v>50</v>
      </c>
      <c r="F39" s="1043">
        <f t="shared" si="1"/>
        <v>0.5714285714285714</v>
      </c>
      <c r="G39" s="1034">
        <f t="shared" si="2"/>
        <v>0.83682008368200833</v>
      </c>
      <c r="H39" s="28"/>
      <c r="I39" s="22"/>
      <c r="J39" s="22"/>
      <c r="K39" s="22"/>
      <c r="L39" s="22"/>
      <c r="M39" s="22"/>
      <c r="N39" s="22"/>
    </row>
    <row r="40" spans="1:18" ht="10.5" customHeight="1">
      <c r="A40" s="873" t="s">
        <v>1384</v>
      </c>
      <c r="B40" s="880">
        <f>SUM(B41+B44+B47+B53+B62+B65+B71+B74+B79+B80+B81+B82+B83)</f>
        <v>9156</v>
      </c>
      <c r="C40" s="1051">
        <f>SUM(C41+C44+C47+C53+C62+C65+C71+C74+C79+C80+C81+C82+C83)</f>
        <v>2702</v>
      </c>
      <c r="D40" s="1047">
        <f t="shared" ref="D40:D56" si="3">(C40/$B$12)*100</f>
        <v>28.424153166421206</v>
      </c>
      <c r="E40" s="1044">
        <f t="shared" ref="E40:E53" si="4">(C40/B40)*100</f>
        <v>29.510703363914377</v>
      </c>
      <c r="F40" s="1044">
        <f t="shared" ref="F40:F56" si="5">(C40/$B$40)*100</f>
        <v>29.510703363914377</v>
      </c>
      <c r="G40" s="1033">
        <f t="shared" ref="G40:G56" si="6">(C40/$C$40)*100</f>
        <v>100</v>
      </c>
      <c r="H40" s="28"/>
      <c r="I40" s="22"/>
      <c r="J40" s="22"/>
      <c r="K40" s="22"/>
      <c r="L40" s="22"/>
      <c r="M40" s="22"/>
      <c r="N40" s="22"/>
    </row>
    <row r="41" spans="1:18" ht="10.5" customHeight="1">
      <c r="A41" s="876" t="s">
        <v>722</v>
      </c>
      <c r="B41" s="880">
        <f>SUM(B42:B43)</f>
        <v>253</v>
      </c>
      <c r="C41" s="1051">
        <f>SUM(C42:C43)</f>
        <v>92</v>
      </c>
      <c r="D41" s="1046">
        <f t="shared" si="3"/>
        <v>0.96780980433410468</v>
      </c>
      <c r="E41" s="1044">
        <f t="shared" si="4"/>
        <v>36.363636363636367</v>
      </c>
      <c r="F41" s="1044">
        <f t="shared" si="5"/>
        <v>1.0048055919615553</v>
      </c>
      <c r="G41" s="1033">
        <f t="shared" si="6"/>
        <v>3.4048852701702446</v>
      </c>
      <c r="H41" s="26"/>
      <c r="I41" s="29"/>
      <c r="P41" s="27"/>
      <c r="R41" s="27"/>
    </row>
    <row r="42" spans="1:18" ht="9.75" customHeight="1">
      <c r="A42" s="881" t="s">
        <v>1150</v>
      </c>
      <c r="B42" s="882">
        <v>187</v>
      </c>
      <c r="C42" s="1052">
        <v>68</v>
      </c>
      <c r="D42" s="1050">
        <f t="shared" si="3"/>
        <v>0.7153376814643384</v>
      </c>
      <c r="E42" s="1053">
        <f t="shared" si="4"/>
        <v>36.363636363636367</v>
      </c>
      <c r="F42" s="1053">
        <f t="shared" si="5"/>
        <v>0.74268239405854086</v>
      </c>
      <c r="G42" s="1035">
        <f t="shared" si="6"/>
        <v>2.5166543301258328</v>
      </c>
      <c r="H42" s="26"/>
    </row>
    <row r="43" spans="1:18" ht="10.5" customHeight="1">
      <c r="A43" s="881" t="s">
        <v>1151</v>
      </c>
      <c r="B43" s="882">
        <v>66</v>
      </c>
      <c r="C43" s="1052">
        <v>24</v>
      </c>
      <c r="D43" s="1050">
        <f t="shared" si="3"/>
        <v>0.25247212286976645</v>
      </c>
      <c r="E43" s="1053">
        <f t="shared" si="4"/>
        <v>36.363636363636367</v>
      </c>
      <c r="F43" s="1053">
        <f t="shared" si="5"/>
        <v>0.26212319790301442</v>
      </c>
      <c r="G43" s="1035">
        <f t="shared" si="6"/>
        <v>0.8882309400444115</v>
      </c>
      <c r="H43" s="26"/>
    </row>
    <row r="44" spans="1:18" ht="10.5" customHeight="1">
      <c r="A44" s="876" t="s">
        <v>1184</v>
      </c>
      <c r="B44" s="877">
        <f>SUM(B45:B46)</f>
        <v>315</v>
      </c>
      <c r="C44" s="1049">
        <f>SUM(C45:C46)</f>
        <v>88</v>
      </c>
      <c r="D44" s="1047">
        <f t="shared" si="3"/>
        <v>0.9257311171891438</v>
      </c>
      <c r="E44" s="1044">
        <f t="shared" si="4"/>
        <v>27.936507936507937</v>
      </c>
      <c r="F44" s="1044">
        <f t="shared" si="5"/>
        <v>0.96111839231105278</v>
      </c>
      <c r="G44" s="1033">
        <f t="shared" si="6"/>
        <v>3.2568467801628422</v>
      </c>
      <c r="H44" s="26"/>
      <c r="P44" s="27"/>
      <c r="R44" s="27"/>
    </row>
    <row r="45" spans="1:18" ht="11.25" customHeight="1">
      <c r="A45" s="881" t="s">
        <v>1147</v>
      </c>
      <c r="B45" s="882">
        <v>151</v>
      </c>
      <c r="C45" s="1054">
        <v>42</v>
      </c>
      <c r="D45" s="1050">
        <f t="shared" si="3"/>
        <v>0.4418262150220913</v>
      </c>
      <c r="E45" s="1053">
        <f t="shared" si="4"/>
        <v>27.814569536423839</v>
      </c>
      <c r="F45" s="1053">
        <f t="shared" si="5"/>
        <v>0.45871559633027525</v>
      </c>
      <c r="G45" s="1035">
        <f t="shared" si="6"/>
        <v>1.5544041450777202</v>
      </c>
      <c r="H45" s="26"/>
    </row>
    <row r="46" spans="1:18" ht="10.5" customHeight="1">
      <c r="A46" s="881" t="s">
        <v>1148</v>
      </c>
      <c r="B46" s="882">
        <v>164</v>
      </c>
      <c r="C46" s="1052">
        <v>46</v>
      </c>
      <c r="D46" s="1050">
        <f t="shared" si="3"/>
        <v>0.48390490216705234</v>
      </c>
      <c r="E46" s="1053">
        <f t="shared" si="4"/>
        <v>28.04878048780488</v>
      </c>
      <c r="F46" s="1053">
        <f t="shared" si="5"/>
        <v>0.50240279598077764</v>
      </c>
      <c r="G46" s="1035">
        <f t="shared" si="6"/>
        <v>1.7024426350851223</v>
      </c>
      <c r="H46" s="26"/>
    </row>
    <row r="47" spans="1:18" ht="10.5" customHeight="1">
      <c r="A47" s="876" t="s">
        <v>1164</v>
      </c>
      <c r="B47" s="877">
        <f>SUM(B48:B52)</f>
        <v>984</v>
      </c>
      <c r="C47" s="1049">
        <f>SUM(C48:C52)</f>
        <v>382</v>
      </c>
      <c r="D47" s="1047">
        <f t="shared" si="3"/>
        <v>4.0185146223437833</v>
      </c>
      <c r="E47" s="1044">
        <f t="shared" si="4"/>
        <v>38.821138211382113</v>
      </c>
      <c r="F47" s="1044">
        <f t="shared" si="5"/>
        <v>4.1721275666229793</v>
      </c>
      <c r="G47" s="1033">
        <f t="shared" si="6"/>
        <v>14.137675795706883</v>
      </c>
      <c r="H47" s="26"/>
      <c r="I47" s="29"/>
    </row>
    <row r="48" spans="1:18" ht="10.5" customHeight="1">
      <c r="A48" s="881" t="s">
        <v>1152</v>
      </c>
      <c r="B48" s="882">
        <v>209</v>
      </c>
      <c r="C48" s="1052">
        <v>107</v>
      </c>
      <c r="D48" s="1050">
        <f t="shared" si="3"/>
        <v>1.1256048811277088</v>
      </c>
      <c r="E48" s="1053">
        <f t="shared" si="4"/>
        <v>51.196172248803826</v>
      </c>
      <c r="F48" s="1053">
        <f t="shared" si="5"/>
        <v>1.1686325906509394</v>
      </c>
      <c r="G48" s="1035">
        <f t="shared" si="6"/>
        <v>3.9600296076980013</v>
      </c>
      <c r="H48" s="26"/>
    </row>
    <row r="49" spans="1:38" ht="10.5" customHeight="1">
      <c r="A49" s="881" t="s">
        <v>1153</v>
      </c>
      <c r="B49" s="882">
        <v>176</v>
      </c>
      <c r="C49" s="1052">
        <v>62</v>
      </c>
      <c r="D49" s="1050">
        <f t="shared" si="3"/>
        <v>0.6522196507468967</v>
      </c>
      <c r="E49" s="1053">
        <f t="shared" si="4"/>
        <v>35.227272727272727</v>
      </c>
      <c r="F49" s="1053">
        <f t="shared" si="5"/>
        <v>0.67715159458278718</v>
      </c>
      <c r="G49" s="1035">
        <f t="shared" si="6"/>
        <v>2.2945965951147298</v>
      </c>
      <c r="H49" s="26"/>
      <c r="P49" s="27"/>
      <c r="R49" s="27"/>
    </row>
    <row r="50" spans="1:38" ht="10.5" customHeight="1">
      <c r="A50" s="881" t="s">
        <v>1154</v>
      </c>
      <c r="B50" s="882">
        <v>154</v>
      </c>
      <c r="C50" s="1052">
        <v>50</v>
      </c>
      <c r="D50" s="1050">
        <f t="shared" si="3"/>
        <v>0.52598358931201339</v>
      </c>
      <c r="E50" s="1053">
        <f t="shared" si="4"/>
        <v>32.467532467532465</v>
      </c>
      <c r="F50" s="1053">
        <f t="shared" si="5"/>
        <v>0.54608999563128002</v>
      </c>
      <c r="G50" s="1035">
        <f t="shared" si="6"/>
        <v>1.8504811250925242</v>
      </c>
      <c r="H50" s="26"/>
      <c r="P50" s="27"/>
      <c r="R50" s="27"/>
    </row>
    <row r="51" spans="1:38" ht="11.25" customHeight="1">
      <c r="A51" s="881" t="s">
        <v>1155</v>
      </c>
      <c r="B51" s="882">
        <v>379</v>
      </c>
      <c r="C51" s="1055">
        <v>144</v>
      </c>
      <c r="D51" s="1050">
        <f t="shared" si="3"/>
        <v>1.5148327372185988</v>
      </c>
      <c r="E51" s="1053">
        <f t="shared" si="4"/>
        <v>37.994722955145114</v>
      </c>
      <c r="F51" s="1053">
        <f t="shared" si="5"/>
        <v>1.5727391874180863</v>
      </c>
      <c r="G51" s="1035">
        <f t="shared" si="6"/>
        <v>5.3293856402664694</v>
      </c>
      <c r="H51" s="26"/>
      <c r="I51" s="29"/>
    </row>
    <row r="52" spans="1:38" ht="9.75" customHeight="1">
      <c r="A52" s="881" t="s">
        <v>1156</v>
      </c>
      <c r="B52" s="882">
        <v>66</v>
      </c>
      <c r="C52" s="1052">
        <v>19</v>
      </c>
      <c r="D52" s="1050">
        <f t="shared" si="3"/>
        <v>0.19987376393856512</v>
      </c>
      <c r="E52" s="1053">
        <f t="shared" si="4"/>
        <v>28.787878787878789</v>
      </c>
      <c r="F52" s="1053">
        <f t="shared" si="5"/>
        <v>0.20751419833988641</v>
      </c>
      <c r="G52" s="1035">
        <f t="shared" si="6"/>
        <v>0.70318282753515915</v>
      </c>
      <c r="H52" s="26"/>
      <c r="I52" s="29"/>
      <c r="P52" s="27"/>
      <c r="R52" s="27"/>
    </row>
    <row r="53" spans="1:38" ht="10.5" customHeight="1">
      <c r="A53" s="876" t="s">
        <v>1106</v>
      </c>
      <c r="B53" s="877">
        <f>SUM(B54:B61)</f>
        <v>2495</v>
      </c>
      <c r="C53" s="1049">
        <f>SUM(C54:C61)</f>
        <v>614</v>
      </c>
      <c r="D53" s="1047">
        <f t="shared" si="3"/>
        <v>6.4590784767515261</v>
      </c>
      <c r="E53" s="1044">
        <f t="shared" si="4"/>
        <v>24.609218436873746</v>
      </c>
      <c r="F53" s="1044">
        <f t="shared" si="5"/>
        <v>6.7059851463521181</v>
      </c>
      <c r="G53" s="1033">
        <f t="shared" si="6"/>
        <v>22.723908216136195</v>
      </c>
      <c r="H53" s="26"/>
      <c r="P53" s="27"/>
      <c r="R53" s="27"/>
    </row>
    <row r="54" spans="1:38" ht="11.25" customHeight="1">
      <c r="A54" s="881" t="s">
        <v>1185</v>
      </c>
      <c r="B54" s="882">
        <v>486</v>
      </c>
      <c r="C54" s="1052">
        <v>486</v>
      </c>
      <c r="D54" s="1050">
        <f t="shared" si="3"/>
        <v>5.1125604881127709</v>
      </c>
      <c r="E54" s="1053">
        <f>(C54/B53)*100</f>
        <v>19.478957915831664</v>
      </c>
      <c r="F54" s="1053">
        <f t="shared" si="5"/>
        <v>5.3079947575360418</v>
      </c>
      <c r="G54" s="1035">
        <f t="shared" si="6"/>
        <v>17.986676535899335</v>
      </c>
      <c r="H54" s="26"/>
      <c r="P54" s="27"/>
      <c r="R54" s="27"/>
    </row>
    <row r="55" spans="1:38" ht="11.25" customHeight="1">
      <c r="A55" s="881" t="s">
        <v>1158</v>
      </c>
      <c r="B55" s="882">
        <v>87</v>
      </c>
      <c r="C55" s="1052">
        <v>87</v>
      </c>
      <c r="D55" s="1050">
        <f t="shared" si="3"/>
        <v>0.91521144540290345</v>
      </c>
      <c r="E55" s="1053">
        <f>(C55/B54)*100</f>
        <v>17.901234567901234</v>
      </c>
      <c r="F55" s="1053">
        <f t="shared" si="5"/>
        <v>0.95019659239842724</v>
      </c>
      <c r="G55" s="1035">
        <f t="shared" si="6"/>
        <v>3.2198371576609914</v>
      </c>
      <c r="H55" s="26"/>
      <c r="P55" s="27"/>
      <c r="R55" s="27"/>
    </row>
    <row r="56" spans="1:38" ht="11.25" customHeight="1">
      <c r="A56" s="881" t="s">
        <v>1159</v>
      </c>
      <c r="B56" s="882">
        <v>41</v>
      </c>
      <c r="C56" s="1052">
        <v>41</v>
      </c>
      <c r="D56" s="1050">
        <f t="shared" si="3"/>
        <v>0.43130654323585105</v>
      </c>
      <c r="E56" s="1053">
        <f>(C56/B55)*100</f>
        <v>47.126436781609193</v>
      </c>
      <c r="F56" s="1053">
        <f t="shared" si="5"/>
        <v>0.4477937964176496</v>
      </c>
      <c r="G56" s="1035">
        <f t="shared" si="6"/>
        <v>1.5173945225758698</v>
      </c>
      <c r="H56" s="26"/>
      <c r="P56" s="27"/>
      <c r="R56" s="27"/>
    </row>
    <row r="57" spans="1:38" ht="10.5" customHeight="1">
      <c r="A57" s="881" t="s">
        <v>1165</v>
      </c>
      <c r="B57" s="882">
        <v>591</v>
      </c>
      <c r="C57" s="1052"/>
      <c r="D57" s="1050"/>
      <c r="E57" s="1053"/>
      <c r="F57" s="1053"/>
      <c r="G57" s="1035"/>
      <c r="H57" s="26"/>
      <c r="I57" s="29"/>
      <c r="P57" s="27"/>
      <c r="R57" s="27"/>
    </row>
    <row r="58" spans="1:38" ht="10.5" customHeight="1">
      <c r="A58" s="881" t="s">
        <v>1166</v>
      </c>
      <c r="B58" s="882">
        <v>51</v>
      </c>
      <c r="C58" s="1052"/>
      <c r="D58" s="1050"/>
      <c r="E58" s="1053"/>
      <c r="F58" s="1053"/>
      <c r="G58" s="1035"/>
      <c r="H58" s="26"/>
      <c r="I58" s="29"/>
      <c r="P58" s="27"/>
      <c r="R58" s="27"/>
    </row>
    <row r="59" spans="1:38" ht="10.5" customHeight="1">
      <c r="A59" s="881" t="s">
        <v>1171</v>
      </c>
      <c r="B59" s="882">
        <v>1097</v>
      </c>
      <c r="C59" s="1052"/>
      <c r="D59" s="1050"/>
      <c r="E59" s="1053"/>
      <c r="F59" s="1053"/>
      <c r="G59" s="1035"/>
      <c r="H59" s="26"/>
      <c r="I59" s="29"/>
      <c r="P59" s="27"/>
      <c r="R59" s="27"/>
    </row>
    <row r="60" spans="1:38" ht="10.5" customHeight="1">
      <c r="A60" s="881" t="s">
        <v>1172</v>
      </c>
      <c r="B60" s="882">
        <v>49</v>
      </c>
      <c r="C60" s="1052"/>
      <c r="D60" s="1050"/>
      <c r="E60" s="1053"/>
      <c r="F60" s="1053"/>
      <c r="G60" s="1035"/>
      <c r="H60" s="26"/>
      <c r="I60" s="29"/>
      <c r="P60" s="27"/>
      <c r="R60" s="27"/>
    </row>
    <row r="61" spans="1:38" ht="10.5" customHeight="1">
      <c r="A61" s="881" t="s">
        <v>1186</v>
      </c>
      <c r="B61" s="882">
        <v>93</v>
      </c>
      <c r="C61" s="1052"/>
      <c r="D61" s="1050"/>
      <c r="E61" s="1053"/>
      <c r="F61" s="1053"/>
      <c r="G61" s="1035"/>
      <c r="H61" s="26"/>
      <c r="P61" s="27"/>
      <c r="R61" s="27"/>
    </row>
    <row r="62" spans="1:38" ht="10.5" customHeight="1">
      <c r="A62" s="883" t="s">
        <v>723</v>
      </c>
      <c r="B62" s="884">
        <f>SUM(B63:B64)</f>
        <v>1509</v>
      </c>
      <c r="C62" s="1056">
        <f>SUM(C63:C64)</f>
        <v>379</v>
      </c>
      <c r="D62" s="1057">
        <f t="shared" ref="D62:D67" si="7">(C62/$B$12)*100</f>
        <v>3.9869556069850618</v>
      </c>
      <c r="E62" s="1058">
        <f>(C62/B62)*100</f>
        <v>25.115970841616964</v>
      </c>
      <c r="F62" s="1058">
        <f t="shared" ref="F62:F67" si="8">(C62/$B$40)*100</f>
        <v>4.1393621668851033</v>
      </c>
      <c r="G62" s="1036">
        <f t="shared" ref="G62:G67" si="9">(C62/$C$40)*100</f>
        <v>14.026646928201334</v>
      </c>
      <c r="H62" s="26"/>
      <c r="P62" s="27"/>
      <c r="R62" s="27"/>
    </row>
    <row r="63" spans="1:38" ht="10.5" customHeight="1">
      <c r="A63" s="881" t="s">
        <v>1160</v>
      </c>
      <c r="B63" s="882">
        <v>1363</v>
      </c>
      <c r="C63" s="1052">
        <v>343</v>
      </c>
      <c r="D63" s="1050">
        <f t="shared" si="7"/>
        <v>3.608247422680412</v>
      </c>
      <c r="E63" s="1053">
        <f>(C63/B63)*100</f>
        <v>25.165077035950112</v>
      </c>
      <c r="F63" s="1053">
        <f t="shared" si="8"/>
        <v>3.7461773700305812</v>
      </c>
      <c r="G63" s="1035">
        <f t="shared" si="9"/>
        <v>12.694300518134716</v>
      </c>
      <c r="H63" s="26"/>
      <c r="P63" s="27"/>
      <c r="R63" s="27"/>
    </row>
    <row r="64" spans="1:38" ht="9.75" customHeight="1">
      <c r="A64" s="881" t="s">
        <v>1161</v>
      </c>
      <c r="B64" s="882">
        <v>146</v>
      </c>
      <c r="C64" s="1052">
        <v>36</v>
      </c>
      <c r="D64" s="1050">
        <f t="shared" si="7"/>
        <v>0.3787081843046497</v>
      </c>
      <c r="E64" s="1053">
        <f>(C64/B64)*100</f>
        <v>24.657534246575342</v>
      </c>
      <c r="F64" s="1053">
        <f t="shared" si="8"/>
        <v>0.39318479685452157</v>
      </c>
      <c r="G64" s="1035">
        <f t="shared" si="9"/>
        <v>1.3323464100666174</v>
      </c>
      <c r="H64" s="26"/>
      <c r="I64" s="29"/>
      <c r="P64" s="27"/>
      <c r="R64" s="27"/>
      <c r="T64" s="27"/>
      <c r="V64" s="27"/>
      <c r="X64" s="27"/>
      <c r="Z64" s="27"/>
      <c r="AB64" s="27"/>
      <c r="AD64" s="27"/>
      <c r="AF64" s="27"/>
      <c r="AH64" s="27"/>
      <c r="AJ64" s="27"/>
      <c r="AL64" s="27"/>
    </row>
    <row r="65" spans="1:22" ht="10.5" customHeight="1">
      <c r="A65" s="883" t="s">
        <v>724</v>
      </c>
      <c r="B65" s="885">
        <f>SUM(B66:B70)</f>
        <v>912</v>
      </c>
      <c r="C65" s="1059">
        <f>SUM(C66:C70)</f>
        <v>310</v>
      </c>
      <c r="D65" s="1057">
        <f t="shared" si="7"/>
        <v>3.2610982537344833</v>
      </c>
      <c r="E65" s="1058">
        <f>(C65/B65)*100</f>
        <v>33.991228070175438</v>
      </c>
      <c r="F65" s="1058">
        <f t="shared" si="8"/>
        <v>3.385757972913936</v>
      </c>
      <c r="G65" s="1036">
        <f t="shared" si="9"/>
        <v>11.472982975573649</v>
      </c>
      <c r="H65" s="26"/>
      <c r="I65" s="29"/>
      <c r="P65" s="27"/>
      <c r="R65" s="27"/>
      <c r="T65" s="27"/>
      <c r="V65" s="27"/>
    </row>
    <row r="66" spans="1:22" ht="9.75" customHeight="1">
      <c r="A66" s="881" t="s">
        <v>1157</v>
      </c>
      <c r="B66" s="882">
        <v>261</v>
      </c>
      <c r="C66" s="1052">
        <v>261</v>
      </c>
      <c r="D66" s="1050">
        <f t="shared" si="7"/>
        <v>2.7456343362087106</v>
      </c>
      <c r="E66" s="1053">
        <f>(C66/$B$65)*100</f>
        <v>28.618421052631575</v>
      </c>
      <c r="F66" s="1053">
        <f t="shared" si="8"/>
        <v>2.8505897771952817</v>
      </c>
      <c r="G66" s="1035">
        <f t="shared" si="9"/>
        <v>9.6595114729829756</v>
      </c>
      <c r="H66" s="26"/>
      <c r="I66" s="29"/>
      <c r="P66" s="27"/>
      <c r="R66" s="27"/>
    </row>
    <row r="67" spans="1:22" ht="9.75" customHeight="1">
      <c r="A67" s="881" t="s">
        <v>1159</v>
      </c>
      <c r="B67" s="882">
        <v>49</v>
      </c>
      <c r="C67" s="1052">
        <v>49</v>
      </c>
      <c r="D67" s="1050">
        <f t="shared" si="7"/>
        <v>0.51546391752577314</v>
      </c>
      <c r="E67" s="1053">
        <f>(C67/B67)*100</f>
        <v>100</v>
      </c>
      <c r="F67" s="1053">
        <f t="shared" si="8"/>
        <v>0.53516819571865437</v>
      </c>
      <c r="G67" s="1035">
        <f t="shared" si="9"/>
        <v>1.8134715025906734</v>
      </c>
      <c r="H67" s="26"/>
      <c r="I67" s="29"/>
      <c r="P67" s="27"/>
      <c r="R67" s="27"/>
    </row>
    <row r="68" spans="1:22" ht="9.75" customHeight="1">
      <c r="A68" s="881" t="s">
        <v>1177</v>
      </c>
      <c r="B68" s="882">
        <v>114</v>
      </c>
      <c r="C68" s="1052"/>
      <c r="D68" s="1050"/>
      <c r="E68" s="1053"/>
      <c r="F68" s="1053"/>
      <c r="G68" s="1035"/>
      <c r="H68" s="26"/>
      <c r="I68" s="29"/>
      <c r="P68" s="27"/>
      <c r="R68" s="27"/>
    </row>
    <row r="69" spans="1:22" ht="10.5" customHeight="1">
      <c r="A69" s="881" t="s">
        <v>1178</v>
      </c>
      <c r="B69" s="882">
        <v>428</v>
      </c>
      <c r="C69" s="1052"/>
      <c r="D69" s="1050"/>
      <c r="E69" s="1053"/>
      <c r="F69" s="1058"/>
      <c r="G69" s="1036"/>
      <c r="H69" s="26"/>
      <c r="I69" s="29"/>
      <c r="P69" s="27"/>
      <c r="R69" s="27"/>
    </row>
    <row r="70" spans="1:22" ht="10.5" customHeight="1">
      <c r="A70" s="881" t="s">
        <v>1179</v>
      </c>
      <c r="B70" s="882">
        <v>60</v>
      </c>
      <c r="C70" s="1052"/>
      <c r="D70" s="1050"/>
      <c r="E70" s="1053"/>
      <c r="F70" s="1058"/>
      <c r="G70" s="1036"/>
      <c r="H70" s="26"/>
    </row>
    <row r="71" spans="1:22" ht="10.5" customHeight="1">
      <c r="A71" s="883" t="s">
        <v>734</v>
      </c>
      <c r="B71" s="884">
        <f>SUM(B72:B73)</f>
        <v>503</v>
      </c>
      <c r="C71" s="1056">
        <f>SUM(C72:C73)</f>
        <v>210</v>
      </c>
      <c r="D71" s="1057">
        <f>(C71/$B$12)*100</f>
        <v>2.2091310751104567</v>
      </c>
      <c r="E71" s="1058">
        <f>(C71/B71)*100</f>
        <v>41.749502982107359</v>
      </c>
      <c r="F71" s="1058">
        <f>(C71/$B$40)*100</f>
        <v>2.2935779816513762</v>
      </c>
      <c r="G71" s="1036">
        <f>(C71/$C$40)*100</f>
        <v>7.7720207253886011</v>
      </c>
      <c r="H71" s="26"/>
    </row>
    <row r="72" spans="1:22" ht="10.5" customHeight="1">
      <c r="A72" s="881" t="s">
        <v>1213</v>
      </c>
      <c r="B72" s="882">
        <v>453</v>
      </c>
      <c r="C72" s="1052">
        <v>160</v>
      </c>
      <c r="D72" s="1046">
        <f>(C72/$B$12)*100</f>
        <v>1.6831474857984432</v>
      </c>
      <c r="E72" s="1043">
        <f>(C72/B72)*100</f>
        <v>35.320088300220753</v>
      </c>
      <c r="F72" s="1043">
        <f>(C72/$B$13)*100</f>
        <v>45.714285714285715</v>
      </c>
      <c r="G72" s="1035">
        <f>(C72/$C$40)*100</f>
        <v>5.921539600296077</v>
      </c>
      <c r="H72" s="26"/>
    </row>
    <row r="73" spans="1:22" ht="10.5" customHeight="1">
      <c r="A73" s="881" t="s">
        <v>1214</v>
      </c>
      <c r="B73" s="882">
        <v>50</v>
      </c>
      <c r="C73" s="1052">
        <v>50</v>
      </c>
      <c r="D73" s="1046">
        <f>(C73/$B$12)*100</f>
        <v>0.52598358931201339</v>
      </c>
      <c r="E73" s="1043">
        <f>(C73/B73)*100</f>
        <v>100</v>
      </c>
      <c r="F73" s="1043">
        <f>(C73/$B$13)*100</f>
        <v>14.285714285714285</v>
      </c>
      <c r="G73" s="1035">
        <f>(C73/$C$40)*100</f>
        <v>1.8504811250925242</v>
      </c>
      <c r="H73" s="26"/>
    </row>
    <row r="74" spans="1:22" ht="10.5" customHeight="1">
      <c r="A74" s="883" t="s">
        <v>1251</v>
      </c>
      <c r="B74" s="885">
        <f>SUM(B75:B78)</f>
        <v>141</v>
      </c>
      <c r="C74" s="1059">
        <f>SUM(C75:C78)</f>
        <v>58</v>
      </c>
      <c r="D74" s="1057">
        <f>(C74/$B$12)*100</f>
        <v>0.61014096360193559</v>
      </c>
      <c r="E74" s="1058">
        <f>(C74/B74)*100</f>
        <v>41.134751773049643</v>
      </c>
      <c r="F74" s="1058">
        <f>(C74/$B$40)*100</f>
        <v>0.6334643949322849</v>
      </c>
      <c r="G74" s="1036">
        <f>(C74/$C$40)*100</f>
        <v>2.1465581051073279</v>
      </c>
      <c r="H74" s="26"/>
    </row>
    <row r="75" spans="1:22" ht="10.5" customHeight="1">
      <c r="A75" s="881" t="s">
        <v>1157</v>
      </c>
      <c r="B75" s="882">
        <v>77</v>
      </c>
      <c r="C75" s="1052">
        <v>58</v>
      </c>
      <c r="D75" s="1050">
        <f>(C75/$B$12)*100</f>
        <v>0.61014096360193559</v>
      </c>
      <c r="E75" s="1053">
        <f>(C75/$B$74)*100</f>
        <v>41.134751773049643</v>
      </c>
      <c r="F75" s="1053">
        <f>(C75/$B$40)*100</f>
        <v>0.6334643949322849</v>
      </c>
      <c r="G75" s="1035">
        <f>(C75/$C$40)*100</f>
        <v>2.1465581051073279</v>
      </c>
      <c r="H75" s="26"/>
    </row>
    <row r="76" spans="1:22" ht="10.5" customHeight="1">
      <c r="A76" s="881" t="s">
        <v>1187</v>
      </c>
      <c r="B76" s="882">
        <v>9</v>
      </c>
      <c r="C76" s="1052"/>
      <c r="D76" s="1050"/>
      <c r="E76" s="1053"/>
      <c r="F76" s="1053"/>
      <c r="G76" s="1035"/>
      <c r="H76" s="26"/>
    </row>
    <row r="77" spans="1:22" ht="10.5" customHeight="1">
      <c r="A77" s="881" t="s">
        <v>1181</v>
      </c>
      <c r="B77" s="882">
        <v>31</v>
      </c>
      <c r="C77" s="1052"/>
      <c r="D77" s="1050"/>
      <c r="E77" s="1053"/>
      <c r="F77" s="1053"/>
      <c r="G77" s="1035"/>
      <c r="H77" s="26"/>
    </row>
    <row r="78" spans="1:22" ht="10.5" customHeight="1">
      <c r="A78" s="881" t="s">
        <v>1188</v>
      </c>
      <c r="B78" s="882">
        <v>24</v>
      </c>
      <c r="C78" s="1052"/>
      <c r="D78" s="1050"/>
      <c r="E78" s="1053"/>
      <c r="F78" s="1053"/>
      <c r="G78" s="1035"/>
      <c r="H78" s="26"/>
    </row>
    <row r="79" spans="1:22" ht="11.25" customHeight="1">
      <c r="A79" s="883" t="s">
        <v>1115</v>
      </c>
      <c r="B79" s="884">
        <v>55</v>
      </c>
      <c r="C79" s="1056">
        <v>24</v>
      </c>
      <c r="D79" s="1057">
        <f t="shared" ref="D79:D85" si="10">(C79/$B$12)*100</f>
        <v>0.25247212286976645</v>
      </c>
      <c r="E79" s="1058">
        <f t="shared" ref="E79:E85" si="11">(C79/B79)*100</f>
        <v>43.636363636363633</v>
      </c>
      <c r="F79" s="1058">
        <f t="shared" ref="F79:F85" si="12">(C79/$B$40)*100</f>
        <v>0.26212319790301442</v>
      </c>
      <c r="G79" s="1036">
        <f t="shared" ref="G79:G85" si="13">(C79/$C$40)*100</f>
        <v>0.8882309400444115</v>
      </c>
      <c r="H79" s="26"/>
    </row>
    <row r="80" spans="1:22" ht="9.75" customHeight="1">
      <c r="A80" s="883" t="s">
        <v>733</v>
      </c>
      <c r="B80" s="884">
        <v>691</v>
      </c>
      <c r="C80" s="1056">
        <v>168</v>
      </c>
      <c r="D80" s="1057">
        <f t="shared" si="10"/>
        <v>1.7673048600883652</v>
      </c>
      <c r="E80" s="1058">
        <f t="shared" si="11"/>
        <v>24.312590448625183</v>
      </c>
      <c r="F80" s="1058">
        <f t="shared" si="12"/>
        <v>1.834862385321101</v>
      </c>
      <c r="G80" s="1036">
        <f t="shared" si="13"/>
        <v>6.2176165803108807</v>
      </c>
      <c r="H80" s="26"/>
    </row>
    <row r="81" spans="1:22" ht="9.75" customHeight="1">
      <c r="A81" s="883" t="s">
        <v>1249</v>
      </c>
      <c r="B81" s="884">
        <v>253</v>
      </c>
      <c r="C81" s="1056">
        <v>87</v>
      </c>
      <c r="D81" s="1057">
        <f t="shared" si="10"/>
        <v>0.91521144540290345</v>
      </c>
      <c r="E81" s="1058">
        <f t="shared" si="11"/>
        <v>34.387351778656125</v>
      </c>
      <c r="F81" s="1058">
        <f t="shared" si="12"/>
        <v>0.95019659239842724</v>
      </c>
      <c r="G81" s="1036">
        <f t="shared" si="13"/>
        <v>3.2198371576609914</v>
      </c>
      <c r="H81" s="26"/>
    </row>
    <row r="82" spans="1:22" ht="9.75" customHeight="1">
      <c r="A82" s="883" t="s">
        <v>727</v>
      </c>
      <c r="B82" s="884">
        <v>322</v>
      </c>
      <c r="C82" s="1056">
        <v>80</v>
      </c>
      <c r="D82" s="1057">
        <f t="shared" si="10"/>
        <v>0.8415737428992216</v>
      </c>
      <c r="E82" s="1058">
        <f t="shared" si="11"/>
        <v>24.844720496894411</v>
      </c>
      <c r="F82" s="1058">
        <f t="shared" si="12"/>
        <v>0.87374399301004801</v>
      </c>
      <c r="G82" s="1036">
        <f t="shared" si="13"/>
        <v>2.9607698001480385</v>
      </c>
      <c r="H82" s="26"/>
    </row>
    <row r="83" spans="1:22" ht="9.75" customHeight="1">
      <c r="A83" s="883" t="s">
        <v>728</v>
      </c>
      <c r="B83" s="884">
        <f>SUM(B84:B85)</f>
        <v>723</v>
      </c>
      <c r="C83" s="1056">
        <f>SUM(C84:C85)</f>
        <v>210</v>
      </c>
      <c r="D83" s="1057">
        <f t="shared" si="10"/>
        <v>2.2091310751104567</v>
      </c>
      <c r="E83" s="1058">
        <f t="shared" si="11"/>
        <v>29.045643153526974</v>
      </c>
      <c r="F83" s="1058">
        <f t="shared" si="12"/>
        <v>2.2935779816513762</v>
      </c>
      <c r="G83" s="1036">
        <f t="shared" si="13"/>
        <v>7.7720207253886011</v>
      </c>
      <c r="H83" s="26"/>
    </row>
    <row r="84" spans="1:22" ht="9.75" customHeight="1">
      <c r="A84" s="881" t="s">
        <v>1162</v>
      </c>
      <c r="B84" s="882">
        <v>670</v>
      </c>
      <c r="C84" s="1052">
        <v>169</v>
      </c>
      <c r="D84" s="1050">
        <f t="shared" si="10"/>
        <v>1.7778245318746055</v>
      </c>
      <c r="E84" s="1053">
        <f t="shared" si="11"/>
        <v>25.223880597014926</v>
      </c>
      <c r="F84" s="1053">
        <f t="shared" si="12"/>
        <v>1.8457841852337267</v>
      </c>
      <c r="G84" s="1035">
        <f t="shared" si="13"/>
        <v>6.2546262028127311</v>
      </c>
      <c r="H84" s="26"/>
    </row>
    <row r="85" spans="1:22" ht="9.75" customHeight="1">
      <c r="A85" s="886" t="s">
        <v>1189</v>
      </c>
      <c r="B85" s="887">
        <v>53</v>
      </c>
      <c r="C85" s="1060">
        <v>41</v>
      </c>
      <c r="D85" s="1061">
        <f t="shared" si="10"/>
        <v>0.43130654323585105</v>
      </c>
      <c r="E85" s="1062">
        <f t="shared" si="11"/>
        <v>77.358490566037744</v>
      </c>
      <c r="F85" s="1062">
        <f t="shared" si="12"/>
        <v>0.4477937964176496</v>
      </c>
      <c r="G85" s="1037">
        <f t="shared" si="13"/>
        <v>1.5173945225758698</v>
      </c>
      <c r="H85" s="26"/>
    </row>
    <row r="86" spans="1:22" ht="5.25" customHeight="1">
      <c r="A86" s="1029"/>
      <c r="B86" s="1030"/>
      <c r="C86" s="1030"/>
      <c r="D86" s="1031"/>
      <c r="E86" s="1031"/>
      <c r="F86" s="1031"/>
      <c r="G86" s="1031"/>
      <c r="H86" s="26"/>
    </row>
    <row r="87" spans="1:22" ht="11.1" customHeight="1">
      <c r="A87" s="289"/>
      <c r="B87" s="289"/>
      <c r="C87" s="289"/>
      <c r="D87" s="289"/>
      <c r="E87" s="289"/>
      <c r="F87" s="289"/>
      <c r="G87" s="888" t="s">
        <v>408</v>
      </c>
    </row>
    <row r="88" spans="1:22" ht="11.25" customHeight="1"/>
    <row r="89" spans="1:22" ht="9" customHeight="1"/>
    <row r="90" spans="1:22" ht="10.5" hidden="1" customHeight="1"/>
    <row r="92" spans="1:22">
      <c r="T92" s="27"/>
      <c r="V92" s="27"/>
    </row>
    <row r="93" spans="1:22">
      <c r="B93" s="30"/>
      <c r="C93" s="30"/>
      <c r="T93" s="27"/>
      <c r="V93" s="27"/>
    </row>
    <row r="94" spans="1:22">
      <c r="T94" s="27"/>
      <c r="V94" s="27"/>
    </row>
    <row r="95" spans="1:22">
      <c r="T95" s="27"/>
      <c r="V95" s="27"/>
    </row>
    <row r="96" spans="1:22">
      <c r="T96" s="27"/>
      <c r="V96" s="27"/>
    </row>
    <row r="97" spans="20:28">
      <c r="T97" s="27"/>
      <c r="V97" s="27"/>
    </row>
    <row r="98" spans="20:28">
      <c r="Z98" s="27"/>
      <c r="AB98" s="27"/>
    </row>
    <row r="100" spans="20:28">
      <c r="T100" s="27"/>
      <c r="V100" s="27"/>
    </row>
    <row r="128" spans="14:14">
      <c r="N128" s="24" t="s">
        <v>396</v>
      </c>
    </row>
    <row r="172" spans="53:53">
      <c r="BA172" s="24" t="s">
        <v>396</v>
      </c>
    </row>
  </sheetData>
  <sheetProtection password="CA55" sheet="1" objects="1" scenarios="1"/>
  <mergeCells count="5">
    <mergeCell ref="A7:G7"/>
    <mergeCell ref="A1:G1"/>
    <mergeCell ref="A3:G3"/>
    <mergeCell ref="A4:G4"/>
    <mergeCell ref="A5:G5"/>
  </mergeCells>
  <phoneticPr fontId="101" type="noConversion"/>
  <printOptions horizontalCentered="1"/>
  <pageMargins left="0.51181102362204722" right="0.75" top="0.59055118110236227" bottom="1" header="0" footer="0"/>
  <pageSetup scale="8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Z109"/>
  <sheetViews>
    <sheetView showGridLines="0" workbookViewId="0">
      <selection activeCell="C38" sqref="C38"/>
    </sheetView>
  </sheetViews>
  <sheetFormatPr baseColWidth="10" defaultColWidth="10.33203125" defaultRowHeight="10.5"/>
  <cols>
    <col min="1" max="1" width="33.1640625" style="2870" customWidth="1"/>
    <col min="2" max="2" width="14.83203125" style="2870" customWidth="1"/>
    <col min="3" max="3" width="15.33203125" style="2870" customWidth="1"/>
    <col min="4" max="4" width="16" style="2870" customWidth="1"/>
    <col min="5" max="5" width="16.1640625" style="2870" customWidth="1"/>
    <col min="6" max="6" width="13.5" style="2870" customWidth="1"/>
    <col min="7" max="7" width="19.33203125" style="2870" customWidth="1"/>
    <col min="8" max="8" width="0" style="2870" hidden="1" customWidth="1"/>
    <col min="9" max="11" width="10.33203125" style="2870" customWidth="1"/>
    <col min="12" max="12" width="2.83203125" style="2870" customWidth="1"/>
    <col min="13" max="13" width="36.83203125" style="2870" customWidth="1"/>
    <col min="14" max="16384" width="10.33203125" style="2870"/>
  </cols>
  <sheetData>
    <row r="1" spans="1:8" ht="15.75" customHeight="1">
      <c r="A1" s="3322" t="s">
        <v>359</v>
      </c>
      <c r="B1" s="3322"/>
      <c r="C1" s="3322"/>
      <c r="D1" s="3322"/>
      <c r="E1" s="3322"/>
      <c r="F1" s="3322"/>
      <c r="G1" s="3322"/>
      <c r="H1" s="2869"/>
    </row>
    <row r="2" spans="1:8" ht="11.1" customHeight="1">
      <c r="A2" s="2871"/>
      <c r="B2" s="2871"/>
      <c r="C2" s="2871"/>
      <c r="D2" s="2871"/>
      <c r="E2" s="2871"/>
      <c r="F2" s="2871"/>
      <c r="G2" s="2871"/>
      <c r="H2" s="2869"/>
    </row>
    <row r="3" spans="1:8" ht="12" customHeight="1">
      <c r="A3" s="3323" t="s">
        <v>432</v>
      </c>
      <c r="B3" s="3323"/>
      <c r="C3" s="3323"/>
      <c r="D3" s="3323"/>
      <c r="E3" s="3323"/>
      <c r="F3" s="3323"/>
      <c r="G3" s="3323"/>
      <c r="H3" s="2869"/>
    </row>
    <row r="4" spans="1:8" ht="12" customHeight="1">
      <c r="A4" s="3323" t="s">
        <v>334</v>
      </c>
      <c r="B4" s="3323"/>
      <c r="C4" s="3323"/>
      <c r="D4" s="3323"/>
      <c r="E4" s="3323"/>
      <c r="F4" s="3323"/>
      <c r="G4" s="3323"/>
      <c r="H4" s="2869"/>
    </row>
    <row r="5" spans="1:8" ht="11.1" customHeight="1">
      <c r="A5" s="3324" t="s">
        <v>335</v>
      </c>
      <c r="B5" s="3324"/>
      <c r="C5" s="3324"/>
      <c r="D5" s="3324"/>
      <c r="E5" s="3324"/>
      <c r="F5" s="3324"/>
      <c r="G5" s="3324"/>
      <c r="H5" s="2869"/>
    </row>
    <row r="6" spans="1:8" ht="11.1" customHeight="1">
      <c r="A6" s="3325"/>
      <c r="B6" s="3325"/>
      <c r="C6" s="3325"/>
      <c r="D6" s="3325"/>
      <c r="E6" s="3325"/>
      <c r="F6" s="3325"/>
      <c r="G6" s="3325"/>
      <c r="H6" s="3230"/>
    </row>
    <row r="7" spans="1:8" ht="15" customHeight="1">
      <c r="A7" s="3231"/>
      <c r="B7" s="3232"/>
      <c r="C7" s="3319" t="s">
        <v>336</v>
      </c>
      <c r="D7" s="3320"/>
      <c r="E7" s="3320"/>
      <c r="F7" s="3320"/>
      <c r="G7" s="3321"/>
      <c r="H7" s="3233"/>
    </row>
    <row r="8" spans="1:8" ht="15" customHeight="1">
      <c r="A8" s="3234" t="s">
        <v>411</v>
      </c>
      <c r="B8" s="3235" t="s">
        <v>464</v>
      </c>
      <c r="C8" s="3236" t="s">
        <v>434</v>
      </c>
      <c r="D8" s="3236" t="s">
        <v>337</v>
      </c>
      <c r="E8" s="3236" t="s">
        <v>435</v>
      </c>
      <c r="F8" s="3236" t="s">
        <v>436</v>
      </c>
      <c r="G8" s="3237" t="s">
        <v>437</v>
      </c>
      <c r="H8" s="3238"/>
    </row>
    <row r="9" spans="1:8" ht="15" customHeight="1">
      <c r="A9" s="3239"/>
      <c r="B9" s="3240" t="s">
        <v>363</v>
      </c>
      <c r="C9" s="3240" t="s">
        <v>438</v>
      </c>
      <c r="D9" s="3240" t="s">
        <v>1280</v>
      </c>
      <c r="E9" s="3240" t="s">
        <v>439</v>
      </c>
      <c r="F9" s="3240" t="s">
        <v>440</v>
      </c>
      <c r="G9" s="3241" t="s">
        <v>463</v>
      </c>
      <c r="H9" s="3242"/>
    </row>
    <row r="10" spans="1:8" ht="15" customHeight="1">
      <c r="A10" s="3243"/>
      <c r="B10" s="3244"/>
      <c r="C10" s="3245"/>
      <c r="D10" s="3245"/>
      <c r="E10" s="3245"/>
      <c r="F10" s="3245"/>
      <c r="G10" s="3245"/>
      <c r="H10" s="3246"/>
    </row>
    <row r="11" spans="1:8" ht="20.100000000000001" customHeight="1">
      <c r="A11" s="3247" t="s">
        <v>621</v>
      </c>
      <c r="B11" s="3248">
        <f>SUM(B12:B27)</f>
        <v>12049</v>
      </c>
      <c r="C11" s="3249">
        <f>SUM(C12:C27)</f>
        <v>5234</v>
      </c>
      <c r="D11" s="3250">
        <f t="shared" ref="D11:D27" si="0">SUM(C11/21448)*100</f>
        <v>24.403207758299143</v>
      </c>
      <c r="E11" s="3250">
        <f t="shared" ref="E11:E27" si="1">(C11/B11)*100</f>
        <v>43.439289567598969</v>
      </c>
      <c r="F11" s="3250">
        <f t="shared" ref="F11:F27" si="2">(C11/$B$11)*100</f>
        <v>43.439289567598969</v>
      </c>
      <c r="G11" s="3250">
        <f t="shared" ref="G11:G27" si="3">(C11/$C$11)*100</f>
        <v>100</v>
      </c>
      <c r="H11" s="3251"/>
    </row>
    <row r="12" spans="1:8" ht="20.100000000000001" customHeight="1">
      <c r="A12" s="3252" t="s">
        <v>419</v>
      </c>
      <c r="B12" s="3253">
        <v>3383</v>
      </c>
      <c r="C12" s="3253">
        <v>1501</v>
      </c>
      <c r="D12" s="3254">
        <f t="shared" si="0"/>
        <v>6.9983215218202162</v>
      </c>
      <c r="E12" s="3255">
        <f t="shared" si="1"/>
        <v>44.368903340230567</v>
      </c>
      <c r="F12" s="3255">
        <f t="shared" si="2"/>
        <v>12.457465349821561</v>
      </c>
      <c r="G12" s="3255">
        <f t="shared" si="3"/>
        <v>28.677875429881546</v>
      </c>
      <c r="H12" s="3256"/>
    </row>
    <row r="13" spans="1:8" ht="20.100000000000001" customHeight="1">
      <c r="A13" s="3252" t="s">
        <v>420</v>
      </c>
      <c r="B13" s="3253">
        <v>835</v>
      </c>
      <c r="C13" s="3253">
        <v>380</v>
      </c>
      <c r="D13" s="3254">
        <f t="shared" si="0"/>
        <v>1.7717269675494216</v>
      </c>
      <c r="E13" s="3255">
        <f t="shared" si="1"/>
        <v>45.508982035928142</v>
      </c>
      <c r="F13" s="3255">
        <f t="shared" si="2"/>
        <v>3.1537886961573571</v>
      </c>
      <c r="G13" s="3255">
        <f t="shared" si="3"/>
        <v>7.2602216278181126</v>
      </c>
      <c r="H13" s="3256"/>
    </row>
    <row r="14" spans="1:8" ht="20.100000000000001" customHeight="1">
      <c r="A14" s="3252" t="s">
        <v>421</v>
      </c>
      <c r="B14" s="3253">
        <v>1141</v>
      </c>
      <c r="C14" s="3253">
        <v>499</v>
      </c>
      <c r="D14" s="3254">
        <f t="shared" si="0"/>
        <v>2.3265572547556879</v>
      </c>
      <c r="E14" s="3255">
        <f t="shared" si="1"/>
        <v>43.733567046450482</v>
      </c>
      <c r="F14" s="3255">
        <f t="shared" si="2"/>
        <v>4.1414225246908458</v>
      </c>
      <c r="G14" s="3255">
        <f t="shared" si="3"/>
        <v>9.5338173481085207</v>
      </c>
      <c r="H14" s="3256"/>
    </row>
    <row r="15" spans="1:8" ht="20.100000000000001" customHeight="1">
      <c r="A15" s="3252" t="s">
        <v>422</v>
      </c>
      <c r="B15" s="3253">
        <v>970</v>
      </c>
      <c r="C15" s="3253">
        <v>336</v>
      </c>
      <c r="D15" s="3254">
        <f t="shared" si="0"/>
        <v>1.5665796344647518</v>
      </c>
      <c r="E15" s="3255">
        <f t="shared" si="1"/>
        <v>34.639175257731956</v>
      </c>
      <c r="F15" s="3255">
        <f t="shared" si="2"/>
        <v>2.7886131629180846</v>
      </c>
      <c r="G15" s="3255">
        <f t="shared" si="3"/>
        <v>6.4195643867023309</v>
      </c>
      <c r="H15" s="3256"/>
    </row>
    <row r="16" spans="1:8" ht="20.100000000000001" customHeight="1">
      <c r="A16" s="3252" t="s">
        <v>423</v>
      </c>
      <c r="B16" s="3253">
        <v>973</v>
      </c>
      <c r="C16" s="3253">
        <v>398</v>
      </c>
      <c r="D16" s="3254">
        <f t="shared" si="0"/>
        <v>1.8556508765386048</v>
      </c>
      <c r="E16" s="3255">
        <f t="shared" si="1"/>
        <v>40.904419321685509</v>
      </c>
      <c r="F16" s="3255">
        <f t="shared" si="2"/>
        <v>3.3031786870279687</v>
      </c>
      <c r="G16" s="3255">
        <f t="shared" si="3"/>
        <v>7.6041268628200225</v>
      </c>
      <c r="H16" s="3256"/>
    </row>
    <row r="17" spans="1:8" ht="20.100000000000001" customHeight="1">
      <c r="A17" s="3252" t="s">
        <v>424</v>
      </c>
      <c r="B17" s="3253">
        <v>376</v>
      </c>
      <c r="C17" s="3253">
        <v>180</v>
      </c>
      <c r="D17" s="3254">
        <f t="shared" si="0"/>
        <v>0.83923908989183138</v>
      </c>
      <c r="E17" s="3255">
        <f t="shared" si="1"/>
        <v>47.872340425531917</v>
      </c>
      <c r="F17" s="3255">
        <f t="shared" si="2"/>
        <v>1.4938999087061167</v>
      </c>
      <c r="G17" s="3255">
        <f t="shared" si="3"/>
        <v>3.4390523500191064</v>
      </c>
      <c r="H17" s="3256"/>
    </row>
    <row r="18" spans="1:8" ht="20.100000000000001" customHeight="1">
      <c r="A18" s="3252" t="s">
        <v>425</v>
      </c>
      <c r="B18" s="3253">
        <v>559</v>
      </c>
      <c r="C18" s="3253">
        <v>232</v>
      </c>
      <c r="D18" s="3254">
        <f t="shared" si="0"/>
        <v>1.081685938082805</v>
      </c>
      <c r="E18" s="3255">
        <f t="shared" si="1"/>
        <v>41.502683363148478</v>
      </c>
      <c r="F18" s="3255">
        <f t="shared" si="2"/>
        <v>1.9254709934434393</v>
      </c>
      <c r="G18" s="3255">
        <f t="shared" si="3"/>
        <v>4.4325563622468476</v>
      </c>
      <c r="H18" s="3256"/>
    </row>
    <row r="19" spans="1:8" ht="20.100000000000001" customHeight="1">
      <c r="A19" s="3252" t="s">
        <v>1261</v>
      </c>
      <c r="B19" s="3253">
        <v>363</v>
      </c>
      <c r="C19" s="3253">
        <v>152</v>
      </c>
      <c r="D19" s="3254">
        <f t="shared" si="0"/>
        <v>0.70869078701976873</v>
      </c>
      <c r="E19" s="3255">
        <f t="shared" si="1"/>
        <v>41.873278236914601</v>
      </c>
      <c r="F19" s="3255">
        <f t="shared" si="2"/>
        <v>1.261515478462943</v>
      </c>
      <c r="G19" s="3255">
        <f t="shared" si="3"/>
        <v>2.9040886511272448</v>
      </c>
      <c r="H19" s="3256"/>
    </row>
    <row r="20" spans="1:8" ht="20.100000000000001" customHeight="1">
      <c r="A20" s="3252" t="s">
        <v>426</v>
      </c>
      <c r="B20" s="3253">
        <v>255</v>
      </c>
      <c r="C20" s="3253">
        <v>95</v>
      </c>
      <c r="D20" s="3254">
        <f t="shared" si="0"/>
        <v>0.4429317418873554</v>
      </c>
      <c r="E20" s="3255">
        <f t="shared" si="1"/>
        <v>37.254901960784316</v>
      </c>
      <c r="F20" s="3255">
        <f t="shared" si="2"/>
        <v>0.78844717403933928</v>
      </c>
      <c r="G20" s="3255">
        <f t="shared" si="3"/>
        <v>1.8150554069545282</v>
      </c>
      <c r="H20" s="3256"/>
    </row>
    <row r="21" spans="1:8" ht="20.100000000000001" customHeight="1">
      <c r="A21" s="3252" t="s">
        <v>427</v>
      </c>
      <c r="B21" s="3253">
        <v>293</v>
      </c>
      <c r="C21" s="3253">
        <v>127</v>
      </c>
      <c r="D21" s="3254">
        <f t="shared" si="0"/>
        <v>0.59212980231256995</v>
      </c>
      <c r="E21" s="3255">
        <f t="shared" si="1"/>
        <v>43.344709897610926</v>
      </c>
      <c r="F21" s="3255">
        <f t="shared" si="2"/>
        <v>1.0540293800315379</v>
      </c>
      <c r="G21" s="3255">
        <f t="shared" si="3"/>
        <v>2.4264424914023688</v>
      </c>
      <c r="H21" s="3256"/>
    </row>
    <row r="22" spans="1:8" ht="20.100000000000001" customHeight="1">
      <c r="A22" s="3252" t="s">
        <v>465</v>
      </c>
      <c r="B22" s="3253">
        <v>284</v>
      </c>
      <c r="C22" s="3253">
        <v>100</v>
      </c>
      <c r="D22" s="3254">
        <f t="shared" si="0"/>
        <v>0.46624393882879522</v>
      </c>
      <c r="E22" s="3255">
        <f t="shared" si="1"/>
        <v>35.2112676056338</v>
      </c>
      <c r="F22" s="3255">
        <f t="shared" si="2"/>
        <v>0.82994439372562034</v>
      </c>
      <c r="G22" s="3255">
        <f t="shared" si="3"/>
        <v>1.9105846388995034</v>
      </c>
      <c r="H22" s="3256"/>
    </row>
    <row r="23" spans="1:8" ht="20.100000000000001" customHeight="1">
      <c r="A23" s="3252" t="s">
        <v>428</v>
      </c>
      <c r="B23" s="3253">
        <v>223</v>
      </c>
      <c r="C23" s="3253">
        <v>120</v>
      </c>
      <c r="D23" s="3254">
        <f t="shared" si="0"/>
        <v>0.55949272659455429</v>
      </c>
      <c r="E23" s="3255">
        <f t="shared" si="1"/>
        <v>53.811659192825111</v>
      </c>
      <c r="F23" s="3255">
        <f t="shared" si="2"/>
        <v>0.99593327247074448</v>
      </c>
      <c r="G23" s="3255">
        <f t="shared" si="3"/>
        <v>2.2927015666794039</v>
      </c>
      <c r="H23" s="3256"/>
    </row>
    <row r="24" spans="1:8" ht="20.100000000000001" customHeight="1">
      <c r="A24" s="3252" t="s">
        <v>429</v>
      </c>
      <c r="B24" s="3253">
        <v>1623</v>
      </c>
      <c r="C24" s="3253">
        <v>694</v>
      </c>
      <c r="D24" s="3254">
        <f t="shared" si="0"/>
        <v>3.2357329354718392</v>
      </c>
      <c r="E24" s="3255">
        <f t="shared" si="1"/>
        <v>42.760320394331487</v>
      </c>
      <c r="F24" s="3255">
        <f t="shared" si="2"/>
        <v>5.7598140924558052</v>
      </c>
      <c r="G24" s="3255">
        <f t="shared" si="3"/>
        <v>13.259457393962554</v>
      </c>
      <c r="H24" s="3256"/>
    </row>
    <row r="25" spans="1:8" ht="20.100000000000001" customHeight="1">
      <c r="A25" s="3252" t="s">
        <v>430</v>
      </c>
      <c r="B25" s="3253">
        <v>560</v>
      </c>
      <c r="C25" s="3253">
        <v>300</v>
      </c>
      <c r="D25" s="3254">
        <f t="shared" si="0"/>
        <v>1.3987318164863858</v>
      </c>
      <c r="E25" s="3255">
        <f t="shared" si="1"/>
        <v>53.571428571428569</v>
      </c>
      <c r="F25" s="3255">
        <f t="shared" si="2"/>
        <v>2.489833181176861</v>
      </c>
      <c r="G25" s="3255">
        <f t="shared" si="3"/>
        <v>5.7317539166985103</v>
      </c>
      <c r="H25" s="3256"/>
    </row>
    <row r="26" spans="1:8" ht="20.100000000000001" customHeight="1">
      <c r="A26" s="3252" t="s">
        <v>431</v>
      </c>
      <c r="B26" s="3253">
        <v>92</v>
      </c>
      <c r="C26" s="3253">
        <v>41</v>
      </c>
      <c r="D26" s="3254">
        <f t="shared" si="0"/>
        <v>0.19116001491980605</v>
      </c>
      <c r="E26" s="3255">
        <f t="shared" si="1"/>
        <v>44.565217391304344</v>
      </c>
      <c r="F26" s="3255">
        <f t="shared" si="2"/>
        <v>0.34027720142750434</v>
      </c>
      <c r="G26" s="3255">
        <f t="shared" si="3"/>
        <v>0.78333970194879643</v>
      </c>
      <c r="H26" s="3256"/>
    </row>
    <row r="27" spans="1:8" ht="20.100000000000001" customHeight="1">
      <c r="A27" s="3252" t="s">
        <v>775</v>
      </c>
      <c r="B27" s="3253">
        <v>119</v>
      </c>
      <c r="C27" s="3253">
        <v>79</v>
      </c>
      <c r="D27" s="3254">
        <f t="shared" si="0"/>
        <v>0.36833271167474824</v>
      </c>
      <c r="E27" s="3255">
        <f t="shared" si="1"/>
        <v>66.386554621848731</v>
      </c>
      <c r="F27" s="3255">
        <f t="shared" si="2"/>
        <v>0.65565607104324009</v>
      </c>
      <c r="G27" s="3255">
        <f t="shared" si="3"/>
        <v>1.5093618647306077</v>
      </c>
      <c r="H27" s="3256"/>
    </row>
    <row r="28" spans="1:8" ht="23.25" customHeight="1">
      <c r="A28" s="3100" t="s">
        <v>338</v>
      </c>
      <c r="C28" s="2910"/>
      <c r="D28" s="2910"/>
      <c r="E28" s="2910"/>
      <c r="F28" s="2910"/>
      <c r="G28" s="3257" t="s">
        <v>408</v>
      </c>
      <c r="H28" s="2910"/>
    </row>
    <row r="65" spans="13:13">
      <c r="M65" s="3100" t="s">
        <v>396</v>
      </c>
    </row>
    <row r="109" spans="52:52">
      <c r="AZ109" s="3100" t="s">
        <v>396</v>
      </c>
    </row>
  </sheetData>
  <sheetProtection password="CA55" sheet="1" objects="1" scenarios="1"/>
  <mergeCells count="5">
    <mergeCell ref="C7:G7"/>
    <mergeCell ref="A1:G1"/>
    <mergeCell ref="A3:G3"/>
    <mergeCell ref="A4:G4"/>
    <mergeCell ref="A5:G6"/>
  </mergeCells>
  <phoneticPr fontId="101" type="noConversion"/>
  <printOptions horizontalCentered="1"/>
  <pageMargins left="0.62992125984251968" right="0.39370078740157483" top="0.70866141732283472" bottom="0.51181102362204722" header="0" footer="0"/>
  <pageSetup orientation="landscape" horizontalDpi="300" verticalDpi="300" r:id="rId1"/>
  <headerFooter alignWithMargins="0">
    <oddHeader>&amp;R&amp;"Helv,Negrita"&amp;12&amp;[9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syncVertical="1" syncRef="A13" transitionEvaluation="1"/>
  <dimension ref="A1:T77"/>
  <sheetViews>
    <sheetView showGridLines="0" topLeftCell="A13" workbookViewId="0">
      <selection activeCell="C38" sqref="C38"/>
    </sheetView>
  </sheetViews>
  <sheetFormatPr baseColWidth="10" defaultColWidth="9.83203125" defaultRowHeight="10.5"/>
  <cols>
    <col min="1" max="1" width="45.6640625" customWidth="1"/>
    <col min="2" max="2" width="6" customWidth="1"/>
    <col min="3" max="3" width="8.6640625" customWidth="1"/>
    <col min="4" max="4" width="7.1640625" customWidth="1"/>
    <col min="5" max="5" width="6.83203125" customWidth="1"/>
    <col min="6" max="6" width="6" customWidth="1"/>
    <col min="7" max="7" width="9.5" customWidth="1"/>
    <col min="8" max="8" width="7" customWidth="1"/>
    <col min="9" max="9" width="6" customWidth="1"/>
    <col min="10" max="10" width="7.6640625" customWidth="1"/>
    <col min="11" max="11" width="7" customWidth="1"/>
    <col min="12" max="12" width="6.1640625" customWidth="1"/>
    <col min="13" max="14" width="7.83203125" customWidth="1"/>
    <col min="15" max="15" width="6.33203125" customWidth="1"/>
    <col min="16" max="16" width="7.83203125" customWidth="1"/>
    <col min="17" max="17" width="6.5" customWidth="1"/>
  </cols>
  <sheetData>
    <row r="1" spans="1:20" ht="18" customHeight="1">
      <c r="A1" s="3329" t="s">
        <v>359</v>
      </c>
      <c r="B1" s="3329"/>
      <c r="C1" s="3329"/>
      <c r="D1" s="3329"/>
      <c r="E1" s="3329"/>
      <c r="F1" s="3329"/>
      <c r="G1" s="3329"/>
      <c r="H1" s="3329"/>
      <c r="I1" s="3329"/>
      <c r="J1" s="3329"/>
      <c r="K1" s="3329"/>
      <c r="L1" s="3329"/>
      <c r="M1" s="3329"/>
      <c r="N1" s="3329"/>
      <c r="O1" s="3329"/>
      <c r="P1" s="3329"/>
      <c r="Q1" s="3329"/>
    </row>
    <row r="2" spans="1:20" ht="10.5" customHeight="1">
      <c r="A2" s="32"/>
    </row>
    <row r="3" spans="1:20" ht="15" customHeight="1">
      <c r="A3" s="3330" t="s">
        <v>470</v>
      </c>
      <c r="B3" s="3330"/>
      <c r="C3" s="3330"/>
      <c r="D3" s="3330"/>
      <c r="E3" s="3330"/>
      <c r="F3" s="3330"/>
      <c r="G3" s="3330"/>
      <c r="H3" s="3330"/>
      <c r="I3" s="3330"/>
      <c r="J3" s="3330"/>
      <c r="K3" s="3330"/>
      <c r="L3" s="3330"/>
      <c r="M3" s="3330"/>
      <c r="N3" s="3330"/>
      <c r="O3" s="3330"/>
      <c r="P3" s="3330"/>
      <c r="Q3" s="3330"/>
    </row>
    <row r="4" spans="1:20" ht="17.25" customHeight="1">
      <c r="A4" s="3330" t="s">
        <v>1393</v>
      </c>
      <c r="B4" s="3330"/>
      <c r="C4" s="3330"/>
      <c r="D4" s="3330"/>
      <c r="E4" s="3330"/>
      <c r="F4" s="3330"/>
      <c r="G4" s="3330"/>
      <c r="H4" s="3330"/>
      <c r="I4" s="3330"/>
      <c r="J4" s="3330"/>
      <c r="K4" s="3330"/>
      <c r="L4" s="3330"/>
      <c r="M4" s="3330"/>
      <c r="N4" s="3330"/>
      <c r="O4" s="3330"/>
      <c r="P4" s="3330"/>
      <c r="Q4" s="3330"/>
    </row>
    <row r="5" spans="1:20" ht="9.9499999999999993" customHeight="1">
      <c r="A5" s="33"/>
      <c r="R5" s="34"/>
      <c r="S5" s="34"/>
      <c r="T5" s="34"/>
    </row>
    <row r="6" spans="1:20" ht="16.5" customHeight="1">
      <c r="A6" s="3331" t="s">
        <v>510</v>
      </c>
      <c r="B6" s="3331"/>
      <c r="C6" s="3331"/>
      <c r="D6" s="3331"/>
      <c r="E6" s="3331"/>
      <c r="F6" s="3331"/>
      <c r="G6" s="3331"/>
      <c r="H6" s="3331"/>
      <c r="I6" s="3331"/>
      <c r="J6" s="3331"/>
      <c r="K6" s="3331"/>
      <c r="L6" s="3331"/>
      <c r="M6" s="3331"/>
      <c r="N6" s="3331"/>
      <c r="O6" s="3331"/>
      <c r="P6" s="3331"/>
      <c r="Q6" s="3331"/>
      <c r="R6" s="34"/>
    </row>
    <row r="7" spans="1:20" ht="9.75" customHeight="1">
      <c r="A7" s="718"/>
      <c r="B7" s="719"/>
      <c r="C7" s="719"/>
      <c r="D7" s="719"/>
      <c r="E7" s="720"/>
      <c r="F7" s="719"/>
      <c r="G7" s="719"/>
      <c r="H7" s="720"/>
      <c r="I7" s="719"/>
      <c r="J7" s="719"/>
      <c r="K7" s="720"/>
      <c r="L7" s="719"/>
      <c r="M7" s="719"/>
      <c r="N7" s="720"/>
      <c r="O7" s="719"/>
      <c r="P7" s="719"/>
      <c r="Q7" s="720"/>
    </row>
    <row r="8" spans="1:20" ht="11.25">
      <c r="A8" s="721"/>
      <c r="B8" s="3326" t="s">
        <v>1248</v>
      </c>
      <c r="C8" s="3327"/>
      <c r="D8" s="3327"/>
      <c r="E8" s="3328"/>
      <c r="F8" s="723"/>
      <c r="G8" s="725" t="s">
        <v>471</v>
      </c>
      <c r="H8" s="726"/>
      <c r="I8" s="722" t="s">
        <v>719</v>
      </c>
      <c r="J8" s="727"/>
      <c r="K8" s="726"/>
      <c r="L8" s="722" t="s">
        <v>720</v>
      </c>
      <c r="M8" s="727"/>
      <c r="N8" s="726"/>
      <c r="O8" s="722" t="s">
        <v>472</v>
      </c>
      <c r="P8" s="727"/>
      <c r="Q8" s="726"/>
      <c r="R8" s="35"/>
    </row>
    <row r="9" spans="1:20">
      <c r="A9" s="728" t="s">
        <v>654</v>
      </c>
      <c r="B9" s="729" t="s">
        <v>414</v>
      </c>
      <c r="C9" s="729" t="s">
        <v>467</v>
      </c>
      <c r="D9" s="729" t="s">
        <v>473</v>
      </c>
      <c r="E9" s="729" t="s">
        <v>474</v>
      </c>
      <c r="F9" s="730" t="s">
        <v>418</v>
      </c>
      <c r="G9" s="729" t="s">
        <v>467</v>
      </c>
      <c r="H9" s="729" t="s">
        <v>474</v>
      </c>
      <c r="I9" s="730" t="s">
        <v>418</v>
      </c>
      <c r="J9" s="729" t="s">
        <v>473</v>
      </c>
      <c r="K9" s="729" t="s">
        <v>474</v>
      </c>
      <c r="L9" s="730" t="s">
        <v>418</v>
      </c>
      <c r="M9" s="729" t="s">
        <v>473</v>
      </c>
      <c r="N9" s="729" t="s">
        <v>474</v>
      </c>
      <c r="O9" s="729" t="s">
        <v>475</v>
      </c>
      <c r="P9" s="729" t="s">
        <v>473</v>
      </c>
      <c r="Q9" s="729" t="s">
        <v>474</v>
      </c>
      <c r="R9" s="36" t="s">
        <v>396</v>
      </c>
    </row>
    <row r="10" spans="1:20">
      <c r="A10" s="731"/>
      <c r="B10" s="732" t="s">
        <v>396</v>
      </c>
      <c r="C10" s="733" t="s">
        <v>476</v>
      </c>
      <c r="D10" s="733" t="s">
        <v>477</v>
      </c>
      <c r="E10" s="734" t="s">
        <v>478</v>
      </c>
      <c r="F10" s="735"/>
      <c r="G10" s="733" t="s">
        <v>476</v>
      </c>
      <c r="H10" s="733" t="s">
        <v>478</v>
      </c>
      <c r="I10" s="736"/>
      <c r="J10" s="733" t="s">
        <v>477</v>
      </c>
      <c r="K10" s="733" t="s">
        <v>478</v>
      </c>
      <c r="L10" s="736"/>
      <c r="M10" s="733" t="s">
        <v>477</v>
      </c>
      <c r="N10" s="733" t="s">
        <v>478</v>
      </c>
      <c r="O10" s="737"/>
      <c r="P10" s="733" t="s">
        <v>477</v>
      </c>
      <c r="Q10" s="733" t="s">
        <v>478</v>
      </c>
      <c r="R10" s="37" t="s">
        <v>396</v>
      </c>
    </row>
    <row r="11" spans="1:20" ht="12.95" customHeight="1">
      <c r="A11" s="738" t="s">
        <v>403</v>
      </c>
      <c r="B11" s="739">
        <f>SUM(B12+B16+B29)</f>
        <v>350</v>
      </c>
      <c r="C11" s="739">
        <f>SUM(C12+C16+C29)</f>
        <v>238</v>
      </c>
      <c r="D11" s="739">
        <f>SUM(D12+D16+D29)</f>
        <v>111</v>
      </c>
      <c r="E11" s="739">
        <f>SUM(E29)</f>
        <v>1</v>
      </c>
      <c r="F11" s="740">
        <f>SUM(F12+F16+F29)</f>
        <v>239</v>
      </c>
      <c r="G11" s="739">
        <f>SUM(G12+G16+G29)</f>
        <v>238</v>
      </c>
      <c r="H11" s="739">
        <f>SUM(H29)</f>
        <v>1</v>
      </c>
      <c r="I11" s="741">
        <f>SUM(I12+I16+I29)</f>
        <v>98</v>
      </c>
      <c r="J11" s="739">
        <f>SUM(J12+J16+J29)</f>
        <v>98</v>
      </c>
      <c r="K11" s="739"/>
      <c r="L11" s="741">
        <f>SUM(L12+L16+L29)</f>
        <v>7</v>
      </c>
      <c r="M11" s="739">
        <f>SUM(M12+M16+M29)</f>
        <v>7</v>
      </c>
      <c r="N11" s="321"/>
      <c r="O11" s="739">
        <f>SUM(O12+O16+O29)</f>
        <v>6</v>
      </c>
      <c r="P11" s="739">
        <f>SUM(P12+P16+P29)</f>
        <v>6</v>
      </c>
      <c r="Q11" s="321"/>
    </row>
    <row r="12" spans="1:20" ht="12.95" customHeight="1">
      <c r="A12" s="738" t="s">
        <v>404</v>
      </c>
      <c r="B12" s="739">
        <f>SUM(B13:B15)</f>
        <v>15</v>
      </c>
      <c r="C12" s="739">
        <f>SUM(C13:C15)</f>
        <v>2</v>
      </c>
      <c r="D12" s="739">
        <f>SUM(D13:D14)</f>
        <v>13</v>
      </c>
      <c r="E12" s="299"/>
      <c r="F12" s="739">
        <f>SUM(F13:F15)</f>
        <v>2</v>
      </c>
      <c r="G12" s="739">
        <f>SUM(G13:G15)</f>
        <v>2</v>
      </c>
      <c r="H12" s="299"/>
      <c r="I12" s="741">
        <f>SUM(I13:I15)</f>
        <v>13</v>
      </c>
      <c r="J12" s="739">
        <f>SUM(J13:J15)</f>
        <v>13</v>
      </c>
      <c r="K12" s="739"/>
      <c r="L12" s="741"/>
      <c r="M12" s="739"/>
      <c r="N12" s="321"/>
      <c r="O12" s="321"/>
      <c r="P12" s="321"/>
      <c r="Q12" s="321"/>
    </row>
    <row r="13" spans="1:20" ht="12.95" customHeight="1">
      <c r="A13" s="742" t="s">
        <v>1394</v>
      </c>
      <c r="B13" s="320">
        <f>SUM(C13:E13)</f>
        <v>1</v>
      </c>
      <c r="C13" s="320"/>
      <c r="D13" s="320">
        <f>SUM(J13+M13+P13)</f>
        <v>1</v>
      </c>
      <c r="E13" s="321"/>
      <c r="F13" s="743"/>
      <c r="G13" s="321"/>
      <c r="H13" s="321"/>
      <c r="I13" s="744">
        <f>SUM(J13:K13)</f>
        <v>1</v>
      </c>
      <c r="J13" s="321">
        <v>1</v>
      </c>
      <c r="K13" s="321"/>
      <c r="L13" s="743"/>
      <c r="M13" s="321"/>
      <c r="N13" s="321"/>
      <c r="O13" s="321"/>
      <c r="P13" s="321"/>
      <c r="Q13" s="321"/>
    </row>
    <row r="14" spans="1:20" ht="12.95" customHeight="1">
      <c r="A14" s="742" t="s">
        <v>479</v>
      </c>
      <c r="B14" s="320">
        <f>SUM(C14:E14)</f>
        <v>12</v>
      </c>
      <c r="C14" s="320"/>
      <c r="D14" s="320">
        <f>SUM(J14+M14+P14)</f>
        <v>12</v>
      </c>
      <c r="E14" s="321"/>
      <c r="F14" s="743"/>
      <c r="G14" s="321"/>
      <c r="H14" s="321"/>
      <c r="I14" s="744">
        <f>SUM(J14:K14)</f>
        <v>12</v>
      </c>
      <c r="J14" s="321">
        <v>12</v>
      </c>
      <c r="K14" s="321"/>
      <c r="L14" s="743"/>
      <c r="M14" s="321"/>
      <c r="N14" s="321"/>
      <c r="O14" s="321"/>
      <c r="P14" s="321"/>
      <c r="Q14" s="321"/>
    </row>
    <row r="15" spans="1:20" ht="12.95" customHeight="1">
      <c r="A15" s="742" t="s">
        <v>1202</v>
      </c>
      <c r="B15" s="320">
        <f>SUM(C15:E15)</f>
        <v>2</v>
      </c>
      <c r="C15" s="745">
        <f>SUM(G15)</f>
        <v>2</v>
      </c>
      <c r="D15" s="320"/>
      <c r="E15" s="321"/>
      <c r="F15" s="743">
        <f>SUM(G15:H15)</f>
        <v>2</v>
      </c>
      <c r="G15" s="321">
        <v>2</v>
      </c>
      <c r="H15" s="321"/>
      <c r="I15" s="744"/>
      <c r="J15" s="321"/>
      <c r="K15" s="321"/>
      <c r="L15" s="743"/>
      <c r="M15" s="321"/>
      <c r="N15" s="321"/>
      <c r="O15" s="321"/>
      <c r="P15" s="321"/>
      <c r="Q15" s="321"/>
    </row>
    <row r="16" spans="1:20" ht="12.95" customHeight="1">
      <c r="A16" s="738" t="s">
        <v>736</v>
      </c>
      <c r="B16" s="739">
        <f>SUM(B17:B28)</f>
        <v>279</v>
      </c>
      <c r="C16" s="739">
        <f>SUM(C17:C28)</f>
        <v>202</v>
      </c>
      <c r="D16" s="739">
        <f>SUM(D17:D28)</f>
        <v>77</v>
      </c>
      <c r="E16" s="299"/>
      <c r="F16" s="741">
        <f>SUM(F17:F28)</f>
        <v>202</v>
      </c>
      <c r="G16" s="739">
        <f>SUM(G17:G28)</f>
        <v>202</v>
      </c>
      <c r="H16" s="299"/>
      <c r="I16" s="741">
        <f>SUM(I18:I28)</f>
        <v>77</v>
      </c>
      <c r="J16" s="739">
        <f>SUM(J18:J28)</f>
        <v>77</v>
      </c>
      <c r="K16" s="739"/>
      <c r="L16" s="743"/>
      <c r="M16" s="320"/>
      <c r="N16" s="321"/>
      <c r="O16" s="321"/>
      <c r="P16" s="321"/>
      <c r="Q16" s="321"/>
    </row>
    <row r="17" spans="1:18" ht="12.95" customHeight="1">
      <c r="A17" s="742" t="s">
        <v>1395</v>
      </c>
      <c r="B17" s="320">
        <f>SUM(C17:E17)</f>
        <v>8</v>
      </c>
      <c r="C17" s="745">
        <f>SUM(G17)</f>
        <v>8</v>
      </c>
      <c r="D17" s="320"/>
      <c r="E17" s="321"/>
      <c r="F17" s="743">
        <f>SUM(G17)</f>
        <v>8</v>
      </c>
      <c r="G17" s="320">
        <v>8</v>
      </c>
      <c r="H17" s="299"/>
      <c r="I17" s="741"/>
      <c r="J17" s="739"/>
      <c r="K17" s="739"/>
      <c r="L17" s="743"/>
      <c r="M17" s="320"/>
      <c r="N17" s="321"/>
      <c r="O17" s="321"/>
      <c r="P17" s="321"/>
      <c r="Q17" s="321"/>
    </row>
    <row r="18" spans="1:18" ht="12.95" customHeight="1">
      <c r="A18" s="742" t="s">
        <v>480</v>
      </c>
      <c r="B18" s="320">
        <f t="shared" ref="B18:B28" si="0">SUM(C18:E18)</f>
        <v>39</v>
      </c>
      <c r="C18" s="745">
        <f>SUM(G18)</f>
        <v>17</v>
      </c>
      <c r="D18" s="320">
        <f>SUM(J18+M18+P18)</f>
        <v>22</v>
      </c>
      <c r="E18" s="321"/>
      <c r="F18" s="743">
        <f>SUM(G18)</f>
        <v>17</v>
      </c>
      <c r="G18" s="321">
        <v>17</v>
      </c>
      <c r="H18" s="321"/>
      <c r="I18" s="743">
        <f>SUM(J18:K18)</f>
        <v>22</v>
      </c>
      <c r="J18" s="321">
        <v>22</v>
      </c>
      <c r="K18" s="321"/>
      <c r="L18" s="744"/>
      <c r="M18" s="321"/>
      <c r="N18" s="321"/>
      <c r="O18" s="321"/>
      <c r="P18" s="321"/>
      <c r="Q18" s="321"/>
    </row>
    <row r="19" spans="1:18" ht="12.95" customHeight="1">
      <c r="A19" s="742" t="s">
        <v>1396</v>
      </c>
      <c r="B19" s="320">
        <f>SUM(C19:E19)</f>
        <v>10</v>
      </c>
      <c r="C19" s="745"/>
      <c r="D19" s="320">
        <f>SUM(J19+M19+P19)</f>
        <v>10</v>
      </c>
      <c r="E19" s="321"/>
      <c r="F19" s="743"/>
      <c r="G19" s="321"/>
      <c r="H19" s="321"/>
      <c r="I19" s="743">
        <f>SUM(J19:K19)</f>
        <v>10</v>
      </c>
      <c r="J19" s="321">
        <v>10</v>
      </c>
      <c r="K19" s="321"/>
      <c r="L19" s="744"/>
      <c r="M19" s="321"/>
      <c r="N19" s="321"/>
      <c r="O19" s="321"/>
      <c r="P19" s="321"/>
      <c r="Q19" s="321"/>
    </row>
    <row r="20" spans="1:18" ht="12.95" customHeight="1">
      <c r="A20" s="742" t="s">
        <v>1397</v>
      </c>
      <c r="B20" s="320">
        <f>SUM(C20:E20)</f>
        <v>15</v>
      </c>
      <c r="C20" s="745"/>
      <c r="D20" s="320">
        <f>SUM(J20+M20+P20)</f>
        <v>15</v>
      </c>
      <c r="E20" s="321"/>
      <c r="F20" s="743"/>
      <c r="G20" s="321"/>
      <c r="H20" s="321"/>
      <c r="I20" s="743">
        <f>SUM(J20:K20)</f>
        <v>15</v>
      </c>
      <c r="J20" s="321">
        <v>15</v>
      </c>
      <c r="K20" s="321"/>
      <c r="L20" s="744"/>
      <c r="M20" s="321"/>
      <c r="N20" s="321"/>
      <c r="O20" s="321"/>
      <c r="P20" s="321"/>
      <c r="Q20" s="321"/>
    </row>
    <row r="21" spans="1:18" ht="12.95" customHeight="1">
      <c r="A21" s="742" t="s">
        <v>1365</v>
      </c>
      <c r="B21" s="320">
        <f>SUM(C21:E21)</f>
        <v>6</v>
      </c>
      <c r="C21" s="745">
        <f>SUM(G21)</f>
        <v>6</v>
      </c>
      <c r="D21" s="320"/>
      <c r="E21" s="321"/>
      <c r="F21" s="743">
        <f>SUM(G21)</f>
        <v>6</v>
      </c>
      <c r="G21" s="321">
        <v>6</v>
      </c>
      <c r="H21" s="321"/>
      <c r="I21" s="743"/>
      <c r="J21" s="321"/>
      <c r="K21" s="321"/>
      <c r="L21" s="744"/>
      <c r="M21" s="321"/>
      <c r="N21" s="321"/>
      <c r="O21" s="321"/>
      <c r="P21" s="321"/>
      <c r="Q21" s="321"/>
    </row>
    <row r="22" spans="1:18" ht="12.95" customHeight="1">
      <c r="A22" s="742" t="s">
        <v>479</v>
      </c>
      <c r="B22" s="320">
        <f t="shared" si="0"/>
        <v>6</v>
      </c>
      <c r="C22" s="745"/>
      <c r="D22" s="320">
        <f>SUM(J22+M22+P22)</f>
        <v>6</v>
      </c>
      <c r="E22" s="321"/>
      <c r="F22" s="743"/>
      <c r="G22" s="321"/>
      <c r="H22" s="321"/>
      <c r="I22" s="744">
        <f>SUM(J22)</f>
        <v>6</v>
      </c>
      <c r="J22" s="321">
        <v>6</v>
      </c>
      <c r="K22" s="321"/>
      <c r="L22" s="744"/>
      <c r="M22" s="321"/>
      <c r="N22" s="321"/>
      <c r="O22" s="321"/>
      <c r="P22" s="321"/>
      <c r="Q22" s="321"/>
    </row>
    <row r="23" spans="1:18" ht="12.95" customHeight="1">
      <c r="A23" s="742" t="s">
        <v>1398</v>
      </c>
      <c r="B23" s="320">
        <f t="shared" si="0"/>
        <v>111</v>
      </c>
      <c r="C23" s="745">
        <f>SUM(G23)</f>
        <v>111</v>
      </c>
      <c r="D23" s="320"/>
      <c r="E23" s="321"/>
      <c r="F23" s="743">
        <f>SUM(G23)</f>
        <v>111</v>
      </c>
      <c r="G23" s="321">
        <v>111</v>
      </c>
      <c r="H23" s="321"/>
      <c r="I23" s="744"/>
      <c r="J23" s="321"/>
      <c r="K23" s="321"/>
      <c r="L23" s="744"/>
      <c r="M23" s="321"/>
      <c r="N23" s="321"/>
      <c r="O23" s="321"/>
      <c r="P23" s="321"/>
      <c r="Q23" s="321"/>
    </row>
    <row r="24" spans="1:18" ht="12.95" customHeight="1">
      <c r="A24" s="742" t="s">
        <v>481</v>
      </c>
      <c r="B24" s="320">
        <f>SUM(C24:E24)</f>
        <v>19</v>
      </c>
      <c r="C24" s="745">
        <f>SUM(G24)</f>
        <v>19</v>
      </c>
      <c r="D24" s="320"/>
      <c r="E24" s="321"/>
      <c r="F24" s="743">
        <f>SUM(G24)</f>
        <v>19</v>
      </c>
      <c r="G24" s="321">
        <v>19</v>
      </c>
      <c r="H24" s="321"/>
      <c r="I24" s="743"/>
      <c r="J24" s="321"/>
      <c r="K24" s="321"/>
      <c r="L24" s="744"/>
      <c r="M24" s="321"/>
      <c r="N24" s="321"/>
      <c r="O24" s="321"/>
      <c r="P24" s="321"/>
      <c r="Q24" s="321"/>
    </row>
    <row r="25" spans="1:18" ht="12.95" customHeight="1">
      <c r="A25" s="742" t="s">
        <v>482</v>
      </c>
      <c r="B25" s="320">
        <f t="shared" si="0"/>
        <v>22</v>
      </c>
      <c r="C25" s="745"/>
      <c r="D25" s="320">
        <f>SUM(J25+M25+P25)</f>
        <v>22</v>
      </c>
      <c r="E25" s="321"/>
      <c r="F25" s="743"/>
      <c r="G25" s="321"/>
      <c r="H25" s="321"/>
      <c r="I25" s="743">
        <f>SUM(J25:K25)</f>
        <v>22</v>
      </c>
      <c r="J25" s="321">
        <v>22</v>
      </c>
      <c r="K25" s="321"/>
      <c r="L25" s="744"/>
      <c r="M25" s="321"/>
      <c r="N25" s="321"/>
      <c r="O25" s="321"/>
      <c r="P25" s="321"/>
      <c r="Q25" s="321"/>
    </row>
    <row r="26" spans="1:18" ht="12.95" customHeight="1">
      <c r="A26" s="742" t="s">
        <v>483</v>
      </c>
      <c r="B26" s="320">
        <f>SUM(C26:E26)</f>
        <v>4</v>
      </c>
      <c r="C26" s="745">
        <f>SUM(G26)</f>
        <v>2</v>
      </c>
      <c r="D26" s="320">
        <f>SUM(J26+M26+P26)</f>
        <v>2</v>
      </c>
      <c r="E26" s="321"/>
      <c r="F26" s="743">
        <f>SUM(G26+H26)</f>
        <v>2</v>
      </c>
      <c r="G26" s="321">
        <v>2</v>
      </c>
      <c r="H26" s="321"/>
      <c r="I26" s="743">
        <f>SUM(J26:K26)</f>
        <v>2</v>
      </c>
      <c r="J26" s="321">
        <v>2</v>
      </c>
      <c r="K26" s="321"/>
      <c r="L26" s="744"/>
      <c r="M26" s="321"/>
      <c r="N26" s="321"/>
      <c r="O26" s="321"/>
      <c r="P26" s="321"/>
      <c r="Q26" s="321"/>
    </row>
    <row r="27" spans="1:18" ht="12.95" customHeight="1">
      <c r="A27" s="742" t="s">
        <v>484</v>
      </c>
      <c r="B27" s="320">
        <f>SUM(C27:E27)</f>
        <v>22</v>
      </c>
      <c r="C27" s="745">
        <f>SUM(G27)</f>
        <v>22</v>
      </c>
      <c r="D27" s="320"/>
      <c r="E27" s="321"/>
      <c r="F27" s="743">
        <f>SUM(G27:H27)</f>
        <v>22</v>
      </c>
      <c r="G27" s="321">
        <v>22</v>
      </c>
      <c r="H27" s="321"/>
      <c r="I27" s="743"/>
      <c r="J27" s="321"/>
      <c r="K27" s="321"/>
      <c r="L27" s="744"/>
      <c r="M27" s="321"/>
      <c r="N27" s="321"/>
      <c r="O27" s="321"/>
      <c r="P27" s="321"/>
      <c r="Q27" s="321"/>
    </row>
    <row r="28" spans="1:18" ht="12.95" customHeight="1">
      <c r="A28" s="742" t="s">
        <v>1400</v>
      </c>
      <c r="B28" s="320">
        <f t="shared" si="0"/>
        <v>17</v>
      </c>
      <c r="C28" s="745">
        <f>SUM(G28)</f>
        <v>17</v>
      </c>
      <c r="D28" s="320"/>
      <c r="E28" s="321"/>
      <c r="F28" s="743">
        <f>SUM(G28+H28)</f>
        <v>17</v>
      </c>
      <c r="G28" s="321">
        <v>17</v>
      </c>
      <c r="H28" s="321"/>
      <c r="I28" s="743"/>
      <c r="J28" s="321"/>
      <c r="K28" s="321"/>
      <c r="L28" s="744"/>
      <c r="M28" s="321"/>
      <c r="N28" s="321"/>
      <c r="O28" s="321"/>
      <c r="P28" s="321"/>
      <c r="Q28" s="321"/>
    </row>
    <row r="29" spans="1:18" ht="12.95" customHeight="1">
      <c r="A29" s="738" t="s">
        <v>406</v>
      </c>
      <c r="B29" s="739">
        <f>SUM(B30:B37)</f>
        <v>56</v>
      </c>
      <c r="C29" s="319">
        <f>SUM(C30:C37)</f>
        <v>34</v>
      </c>
      <c r="D29" s="739">
        <f>SUM(D31:D37)</f>
        <v>21</v>
      </c>
      <c r="E29" s="739">
        <f>SUM(E31:E37)</f>
        <v>1</v>
      </c>
      <c r="F29" s="741">
        <f>SUM(F30:F37)</f>
        <v>35</v>
      </c>
      <c r="G29" s="739">
        <f>SUM(G30:G37)</f>
        <v>34</v>
      </c>
      <c r="H29" s="739">
        <f>SUM(H30:H37)</f>
        <v>1</v>
      </c>
      <c r="I29" s="739">
        <f>SUM(I31:I37)</f>
        <v>8</v>
      </c>
      <c r="J29" s="739">
        <f>SUM(J31:J37)</f>
        <v>8</v>
      </c>
      <c r="K29" s="321"/>
      <c r="L29" s="741">
        <f>SUM(L31:L37)</f>
        <v>7</v>
      </c>
      <c r="M29" s="739">
        <f>SUM(M31:M37)</f>
        <v>7</v>
      </c>
      <c r="N29" s="321"/>
      <c r="O29" s="739">
        <f>SUM(O31:O37)</f>
        <v>6</v>
      </c>
      <c r="P29" s="739">
        <f>SUM(P31:P37)</f>
        <v>6</v>
      </c>
      <c r="Q29" s="321"/>
    </row>
    <row r="30" spans="1:18" ht="12.95" customHeight="1">
      <c r="A30" s="742" t="s">
        <v>1399</v>
      </c>
      <c r="B30" s="320">
        <f>SUM(C30:E30)</f>
        <v>7</v>
      </c>
      <c r="C30" s="745">
        <f>SUM(G30)</f>
        <v>7</v>
      </c>
      <c r="D30" s="739"/>
      <c r="E30" s="299"/>
      <c r="F30" s="743">
        <f t="shared" ref="F30:F37" si="1">SUM(G30)</f>
        <v>7</v>
      </c>
      <c r="G30" s="320">
        <v>7</v>
      </c>
      <c r="H30" s="321"/>
      <c r="I30" s="2561"/>
      <c r="J30" s="739"/>
      <c r="K30" s="321"/>
      <c r="L30" s="741"/>
      <c r="M30" s="739"/>
      <c r="N30" s="321"/>
      <c r="O30" s="739"/>
      <c r="P30" s="739"/>
      <c r="Q30" s="321"/>
    </row>
    <row r="31" spans="1:18" ht="12.95" customHeight="1">
      <c r="A31" s="742" t="s">
        <v>485</v>
      </c>
      <c r="B31" s="320">
        <f t="shared" ref="B31:B37" si="2">SUM(C31:E31)</f>
        <v>6</v>
      </c>
      <c r="C31" s="745">
        <f t="shared" ref="C31:C37" si="3">SUM(G31)</f>
        <v>2</v>
      </c>
      <c r="D31" s="320">
        <f>SUM(I31+L31)</f>
        <v>4</v>
      </c>
      <c r="E31" s="321"/>
      <c r="F31" s="743">
        <f t="shared" si="1"/>
        <v>2</v>
      </c>
      <c r="G31" s="321">
        <v>2</v>
      </c>
      <c r="H31" s="321"/>
      <c r="I31" s="743">
        <f>SUM(J31:K31)</f>
        <v>2</v>
      </c>
      <c r="J31" s="321">
        <v>2</v>
      </c>
      <c r="K31" s="321"/>
      <c r="L31" s="743">
        <f>SUM(M31:N31)</f>
        <v>2</v>
      </c>
      <c r="M31" s="321">
        <v>2</v>
      </c>
      <c r="N31" s="321"/>
      <c r="O31" s="321"/>
      <c r="P31" s="321"/>
      <c r="Q31" s="321"/>
      <c r="R31" s="2"/>
    </row>
    <row r="32" spans="1:18" ht="12.95" customHeight="1">
      <c r="A32" s="742" t="s">
        <v>486</v>
      </c>
      <c r="B32" s="320">
        <f>SUM(C32:E32)</f>
        <v>4</v>
      </c>
      <c r="C32" s="745">
        <f>SUM(G32)</f>
        <v>4</v>
      </c>
      <c r="D32" s="320"/>
      <c r="E32" s="321"/>
      <c r="F32" s="743">
        <f t="shared" si="1"/>
        <v>4</v>
      </c>
      <c r="G32" s="321">
        <v>4</v>
      </c>
      <c r="H32" s="321"/>
      <c r="I32" s="743"/>
      <c r="J32" s="321"/>
      <c r="K32" s="321"/>
      <c r="L32" s="744"/>
      <c r="M32" s="321"/>
      <c r="N32" s="321"/>
      <c r="O32" s="321"/>
      <c r="P32" s="321"/>
      <c r="Q32" s="321"/>
      <c r="R32" s="2"/>
    </row>
    <row r="33" spans="1:18" ht="12.95" customHeight="1">
      <c r="A33" s="742" t="s">
        <v>487</v>
      </c>
      <c r="B33" s="320">
        <f t="shared" si="2"/>
        <v>6</v>
      </c>
      <c r="C33" s="745">
        <f t="shared" si="3"/>
        <v>2</v>
      </c>
      <c r="D33" s="320">
        <f>SUM(J33+M33+P33)</f>
        <v>4</v>
      </c>
      <c r="E33" s="321"/>
      <c r="F33" s="743">
        <f t="shared" si="1"/>
        <v>2</v>
      </c>
      <c r="G33" s="321">
        <v>2</v>
      </c>
      <c r="H33" s="321"/>
      <c r="I33" s="743">
        <f>SUM(J33:K33)</f>
        <v>2</v>
      </c>
      <c r="J33" s="321">
        <v>2</v>
      </c>
      <c r="K33" s="321"/>
      <c r="L33" s="743"/>
      <c r="M33" s="321"/>
      <c r="N33" s="321"/>
      <c r="O33" s="320">
        <f>SUM(P33:Q33)</f>
        <v>2</v>
      </c>
      <c r="P33" s="321">
        <v>2</v>
      </c>
      <c r="Q33" s="321"/>
      <c r="R33" s="2"/>
    </row>
    <row r="34" spans="1:18" ht="12.95" customHeight="1">
      <c r="A34" s="742" t="s">
        <v>481</v>
      </c>
      <c r="B34" s="320">
        <f t="shared" si="2"/>
        <v>14</v>
      </c>
      <c r="C34" s="745">
        <f t="shared" si="3"/>
        <v>13</v>
      </c>
      <c r="D34" s="321"/>
      <c r="E34" s="321">
        <f>SUM(H34)</f>
        <v>1</v>
      </c>
      <c r="F34" s="743">
        <f>SUM(G34:H34)</f>
        <v>14</v>
      </c>
      <c r="G34" s="321">
        <v>13</v>
      </c>
      <c r="H34" s="321">
        <v>1</v>
      </c>
      <c r="I34" s="743"/>
      <c r="J34" s="321"/>
      <c r="K34" s="321"/>
      <c r="L34" s="744"/>
      <c r="M34" s="321"/>
      <c r="N34" s="321"/>
      <c r="O34" s="321"/>
      <c r="P34" s="321"/>
      <c r="Q34" s="321"/>
      <c r="R34" s="2"/>
    </row>
    <row r="35" spans="1:18" ht="12.95" customHeight="1">
      <c r="A35" s="742" t="s">
        <v>488</v>
      </c>
      <c r="B35" s="320">
        <f t="shared" si="2"/>
        <v>7</v>
      </c>
      <c r="C35" s="745">
        <f t="shared" si="3"/>
        <v>2</v>
      </c>
      <c r="D35" s="320">
        <f>SUM(J35+M35+P35)</f>
        <v>5</v>
      </c>
      <c r="E35" s="321"/>
      <c r="F35" s="743">
        <f t="shared" si="1"/>
        <v>2</v>
      </c>
      <c r="G35" s="321">
        <v>2</v>
      </c>
      <c r="H35" s="321"/>
      <c r="I35" s="743">
        <f>SUM(J35:K35)</f>
        <v>1</v>
      </c>
      <c r="J35" s="321">
        <v>1</v>
      </c>
      <c r="K35" s="321"/>
      <c r="L35" s="743">
        <f>SUM(M35:N35)</f>
        <v>2</v>
      </c>
      <c r="M35" s="321">
        <v>2</v>
      </c>
      <c r="N35" s="321"/>
      <c r="O35" s="320">
        <f>SUM(P35:Q35)</f>
        <v>2</v>
      </c>
      <c r="P35" s="321">
        <v>2</v>
      </c>
      <c r="Q35" s="321"/>
      <c r="R35" s="2"/>
    </row>
    <row r="36" spans="1:18" ht="12.95" customHeight="1">
      <c r="A36" s="742" t="s">
        <v>489</v>
      </c>
      <c r="B36" s="320">
        <f t="shared" si="2"/>
        <v>8</v>
      </c>
      <c r="C36" s="745">
        <f t="shared" si="3"/>
        <v>2</v>
      </c>
      <c r="D36" s="320">
        <f>SUM(J36+M36+P36)</f>
        <v>6</v>
      </c>
      <c r="E36" s="321"/>
      <c r="F36" s="743">
        <f t="shared" si="1"/>
        <v>2</v>
      </c>
      <c r="G36" s="321">
        <v>2</v>
      </c>
      <c r="H36" s="321"/>
      <c r="I36" s="743">
        <f>SUM(J36:K36)</f>
        <v>2</v>
      </c>
      <c r="J36" s="321">
        <v>2</v>
      </c>
      <c r="K36" s="321"/>
      <c r="L36" s="743">
        <f>SUM(M36:N36)</f>
        <v>2</v>
      </c>
      <c r="M36" s="321">
        <v>2</v>
      </c>
      <c r="N36" s="321"/>
      <c r="O36" s="320">
        <f>SUM(P36:Q36)</f>
        <v>2</v>
      </c>
      <c r="P36" s="321">
        <v>2</v>
      </c>
      <c r="Q36" s="321"/>
      <c r="R36" s="2"/>
    </row>
    <row r="37" spans="1:18" ht="12.95" customHeight="1">
      <c r="A37" s="742" t="s">
        <v>490</v>
      </c>
      <c r="B37" s="320">
        <f t="shared" si="2"/>
        <v>4</v>
      </c>
      <c r="C37" s="745">
        <f t="shared" si="3"/>
        <v>2</v>
      </c>
      <c r="D37" s="320">
        <f>SUM(J37+M37+P37)</f>
        <v>2</v>
      </c>
      <c r="E37" s="321"/>
      <c r="F37" s="743">
        <f t="shared" si="1"/>
        <v>2</v>
      </c>
      <c r="G37" s="321">
        <v>2</v>
      </c>
      <c r="H37" s="321"/>
      <c r="I37" s="743">
        <f>SUM(J37:K37)</f>
        <v>1</v>
      </c>
      <c r="J37" s="321">
        <v>1</v>
      </c>
      <c r="K37" s="321"/>
      <c r="L37" s="743">
        <f>SUM(M37:N37)</f>
        <v>1</v>
      </c>
      <c r="M37" s="321">
        <v>1</v>
      </c>
      <c r="N37" s="321"/>
      <c r="O37" s="321"/>
      <c r="P37" s="321"/>
      <c r="Q37" s="321"/>
      <c r="R37" s="2"/>
    </row>
    <row r="38" spans="1:18" ht="17.2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746" t="s">
        <v>408</v>
      </c>
      <c r="P38" s="746"/>
      <c r="Q38" s="34"/>
    </row>
    <row r="39" spans="1:18" ht="10.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1:18" ht="10.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8" ht="10.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1:18" ht="10.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1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8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8" ht="10.5" hidden="1" customHeight="1">
      <c r="A47" s="2"/>
      <c r="B47" s="2"/>
      <c r="C47" s="38"/>
      <c r="D47" s="2"/>
      <c r="E47" s="38"/>
      <c r="F47" s="3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8" ht="9.9499999999999993" customHeight="1">
      <c r="A48" s="32"/>
      <c r="B48" s="32"/>
      <c r="C48" s="39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2"/>
      <c r="P48" s="2"/>
      <c r="Q48" s="2"/>
    </row>
    <row r="49" spans="1:17" ht="10.5" hidden="1" customHeight="1">
      <c r="A49" s="2"/>
      <c r="B49" s="2"/>
      <c r="C49" s="38"/>
      <c r="D49" s="2"/>
      <c r="E49" s="38"/>
      <c r="F49" s="3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9.9499999999999993" customHeight="1">
      <c r="A50" s="2"/>
      <c r="B50" s="2"/>
      <c r="C50" s="38"/>
      <c r="D50" s="2"/>
      <c r="E50" s="2"/>
      <c r="F50" s="38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9.9499999999999993" customHeight="1">
      <c r="A51" s="2"/>
      <c r="B51" s="2"/>
      <c r="C51" s="38"/>
      <c r="D51" s="2"/>
      <c r="E51" s="2"/>
      <c r="F51" s="3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9.9499999999999993" customHeight="1">
      <c r="A52" s="2"/>
      <c r="B52" s="2"/>
      <c r="C52" s="38"/>
      <c r="D52" s="2"/>
      <c r="E52" s="2"/>
      <c r="F52" s="3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9.9499999999999993" customHeight="1">
      <c r="A53" s="2"/>
      <c r="B53" s="2"/>
      <c r="C53" s="38"/>
      <c r="D53" s="2"/>
      <c r="E53" s="2"/>
      <c r="F53" s="3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9.9499999999999993" customHeight="1">
      <c r="A54" s="2"/>
      <c r="B54" s="2"/>
      <c r="C54" s="38"/>
      <c r="D54" s="2"/>
      <c r="E54" s="2"/>
      <c r="F54" s="38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9.9499999999999993" customHeight="1">
      <c r="A55" s="2"/>
      <c r="B55" s="2"/>
      <c r="C55" s="38"/>
      <c r="D55" s="2"/>
      <c r="E55" s="2"/>
      <c r="F55" s="3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9.9499999999999993" customHeight="1">
      <c r="A56" s="2"/>
      <c r="B56" s="2"/>
      <c r="C56" s="38"/>
      <c r="D56" s="2"/>
      <c r="E56" s="2"/>
      <c r="F56" s="38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9.9499999999999993" customHeight="1">
      <c r="A57" s="2"/>
      <c r="B57" s="2"/>
      <c r="C57" s="38"/>
      <c r="D57" s="2"/>
      <c r="E57" s="2"/>
      <c r="F57" s="38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9.9499999999999993" customHeight="1">
      <c r="A58" s="2"/>
      <c r="B58" s="2"/>
      <c r="C58" s="38"/>
      <c r="D58" s="2"/>
      <c r="E58" s="2"/>
      <c r="F58" s="38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9.9499999999999993" customHeight="1">
      <c r="A59" s="2"/>
      <c r="B59" s="2"/>
      <c r="C59" s="38"/>
      <c r="D59" s="2"/>
      <c r="E59" s="2"/>
      <c r="F59" s="38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9.9499999999999993" customHeight="1">
      <c r="A60" s="2"/>
      <c r="B60" s="2"/>
      <c r="C60" s="38"/>
      <c r="D60" s="2"/>
      <c r="E60" s="2"/>
      <c r="F60" s="38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9.9499999999999993" customHeight="1">
      <c r="A61" s="2"/>
      <c r="B61" s="2"/>
      <c r="C61" s="38"/>
      <c r="D61" s="2"/>
      <c r="E61" s="2"/>
      <c r="F61" s="38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9.9499999999999993" customHeight="1">
      <c r="A62" s="2"/>
      <c r="B62" s="2"/>
      <c r="C62" s="38"/>
      <c r="D62" s="2"/>
      <c r="E62" s="2"/>
      <c r="F62" s="38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9.9499999999999993" customHeight="1">
      <c r="A63" s="2"/>
      <c r="B63" s="2"/>
      <c r="C63" s="38"/>
      <c r="D63" s="2"/>
      <c r="E63" s="2"/>
      <c r="F63" s="38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9.9499999999999993" customHeight="1">
      <c r="A64" s="2"/>
      <c r="B64" s="2"/>
      <c r="C64" s="38"/>
      <c r="D64" s="2"/>
      <c r="E64" s="2"/>
      <c r="F64" s="38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9.9499999999999993" customHeight="1">
      <c r="A65" s="2"/>
      <c r="B65" s="2"/>
      <c r="C65" s="38"/>
      <c r="D65" s="2"/>
      <c r="E65" s="2"/>
      <c r="F65" s="38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9.9499999999999993" customHeight="1">
      <c r="A66" s="2"/>
      <c r="B66" s="2"/>
      <c r="C66" s="38"/>
      <c r="D66" s="2"/>
      <c r="E66" s="2"/>
      <c r="F66" s="38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0.9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9.9499999999999993" customHeight="1">
      <c r="M68" s="2"/>
      <c r="N68" s="2"/>
      <c r="O68" s="2"/>
      <c r="P68" s="2"/>
      <c r="Q68" s="2"/>
    </row>
    <row r="69" spans="1:17" ht="8.1" customHeight="1">
      <c r="A69" s="2"/>
      <c r="B69" s="2"/>
      <c r="C69" s="2"/>
      <c r="D69" s="2"/>
      <c r="E69" s="2"/>
    </row>
    <row r="70" spans="1:17" ht="8.1" customHeight="1"/>
    <row r="73" spans="1:17" ht="9.9499999999999993" customHeight="1">
      <c r="A73" s="2"/>
      <c r="B73" s="2"/>
      <c r="C73" s="38"/>
      <c r="D73" s="2"/>
      <c r="E73" s="2"/>
      <c r="F73" s="38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9.9499999999999993" customHeight="1">
      <c r="A74" s="2"/>
      <c r="B74" s="2"/>
      <c r="C74" s="38"/>
      <c r="D74" s="2"/>
      <c r="E74" s="2"/>
      <c r="F74" s="38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9.9499999999999993" customHeight="1">
      <c r="A75" s="2"/>
      <c r="B75" s="2"/>
      <c r="C75" s="38"/>
      <c r="D75" s="2"/>
      <c r="E75" s="2"/>
      <c r="F75" s="38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9.9499999999999993" customHeight="1">
      <c r="A76" s="2"/>
      <c r="B76" s="2"/>
      <c r="C76" s="38"/>
      <c r="D76" s="2"/>
      <c r="E76" s="2"/>
      <c r="F76" s="38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9.9499999999999993" customHeight="1">
      <c r="A77" s="2"/>
      <c r="B77" s="2"/>
      <c r="C77" s="38"/>
      <c r="D77" s="2"/>
      <c r="E77" s="2"/>
      <c r="F77" s="38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</sheetData>
  <sheetProtection password="CA55" sheet="1" objects="1" scenarios="1"/>
  <mergeCells count="5">
    <mergeCell ref="B8:E8"/>
    <mergeCell ref="A1:Q1"/>
    <mergeCell ref="A3:Q3"/>
    <mergeCell ref="A4:Q4"/>
    <mergeCell ref="A6:Q6"/>
  </mergeCells>
  <phoneticPr fontId="101" type="noConversion"/>
  <printOptions horizontalCentered="1"/>
  <pageMargins left="0.59055118110236227" right="0.78740157480314965" top="0.82677165354330717" bottom="0.19685039370078741" header="0" footer="0"/>
  <pageSetup orientation="landscape" horizontalDpi="300" verticalDpi="300" r:id="rId1"/>
  <headerFooter alignWithMargins="0">
    <oddHeader xml:space="preserve">&amp;R&amp;"Helv,Negrita"&amp;12&amp;[12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V87"/>
  <sheetViews>
    <sheetView showGridLines="0" workbookViewId="0">
      <selection activeCell="C38" sqref="C38"/>
    </sheetView>
  </sheetViews>
  <sheetFormatPr baseColWidth="10" defaultColWidth="9.83203125" defaultRowHeight="10.5"/>
  <cols>
    <col min="1" max="1" width="45.5" customWidth="1"/>
    <col min="2" max="2" width="7.5" customWidth="1"/>
    <col min="3" max="3" width="8.33203125" customWidth="1"/>
    <col min="4" max="4" width="7.6640625" customWidth="1"/>
    <col min="5" max="5" width="7.1640625" customWidth="1"/>
    <col min="6" max="6" width="6.6640625" customWidth="1"/>
    <col min="7" max="7" width="9.6640625" customWidth="1"/>
    <col min="8" max="8" width="7" customWidth="1"/>
    <col min="9" max="9" width="6.5" customWidth="1"/>
    <col min="10" max="10" width="7.6640625" customWidth="1"/>
    <col min="11" max="11" width="7" customWidth="1"/>
    <col min="12" max="12" width="6.6640625" customWidth="1"/>
    <col min="13" max="13" width="7.6640625" customWidth="1"/>
    <col min="14" max="14" width="7" customWidth="1"/>
    <col min="15" max="15" width="6.83203125" customWidth="1"/>
    <col min="16" max="16" width="7.6640625" customWidth="1"/>
    <col min="17" max="17" width="7.1640625" customWidth="1"/>
    <col min="18" max="18" width="6.1640625" customWidth="1"/>
    <col min="19" max="19" width="0" hidden="1" customWidth="1"/>
    <col min="20" max="20" width="7.6640625" customWidth="1"/>
    <col min="21" max="21" width="7.1640625" customWidth="1"/>
  </cols>
  <sheetData>
    <row r="1" spans="1:22" ht="19.5">
      <c r="A1" s="3329" t="s">
        <v>359</v>
      </c>
      <c r="B1" s="3329"/>
      <c r="C1" s="3329"/>
      <c r="D1" s="3329"/>
      <c r="E1" s="3329"/>
      <c r="F1" s="3329"/>
      <c r="G1" s="3329"/>
      <c r="H1" s="3329"/>
      <c r="I1" s="3329"/>
      <c r="J1" s="3329"/>
      <c r="K1" s="3329"/>
      <c r="L1" s="3329"/>
      <c r="M1" s="3329"/>
      <c r="N1" s="3329"/>
      <c r="O1" s="3329"/>
      <c r="P1" s="3329"/>
      <c r="Q1" s="3329"/>
      <c r="R1" s="3329"/>
      <c r="S1" s="3329"/>
      <c r="T1" s="3329"/>
      <c r="U1" s="3329"/>
    </row>
    <row r="2" spans="1:22" ht="6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</row>
    <row r="3" spans="1:22" ht="18.75">
      <c r="A3" s="3335" t="s">
        <v>470</v>
      </c>
      <c r="B3" s="3335"/>
      <c r="C3" s="3335"/>
      <c r="D3" s="3335"/>
      <c r="E3" s="3335"/>
      <c r="F3" s="3335"/>
      <c r="G3" s="3335"/>
      <c r="H3" s="3335"/>
      <c r="I3" s="3335"/>
      <c r="J3" s="3335"/>
      <c r="K3" s="3335"/>
      <c r="L3" s="3335"/>
      <c r="M3" s="3335"/>
      <c r="N3" s="3335"/>
      <c r="O3" s="3335"/>
      <c r="P3" s="3335"/>
      <c r="Q3" s="3335"/>
      <c r="R3" s="3335"/>
      <c r="S3" s="3335"/>
      <c r="T3" s="3335"/>
      <c r="U3" s="3335"/>
    </row>
    <row r="4" spans="1:22" ht="18.75">
      <c r="A4" s="3335" t="s">
        <v>1401</v>
      </c>
      <c r="B4" s="3335"/>
      <c r="C4" s="3335"/>
      <c r="D4" s="3335"/>
      <c r="E4" s="3335"/>
      <c r="F4" s="3335"/>
      <c r="G4" s="3335"/>
      <c r="H4" s="3335"/>
      <c r="I4" s="3335"/>
      <c r="J4" s="3335"/>
      <c r="K4" s="3335"/>
      <c r="L4" s="3335"/>
      <c r="M4" s="3335"/>
      <c r="N4" s="3335"/>
      <c r="O4" s="3335"/>
      <c r="P4" s="3335"/>
      <c r="Q4" s="3335"/>
      <c r="R4" s="3335"/>
      <c r="S4" s="3335"/>
      <c r="T4" s="3335"/>
      <c r="U4" s="3335"/>
    </row>
    <row r="5" spans="1:22" ht="6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2" ht="15">
      <c r="A6" s="3336" t="s">
        <v>1281</v>
      </c>
      <c r="B6" s="3336"/>
      <c r="C6" s="3336"/>
      <c r="D6" s="3336"/>
      <c r="E6" s="3336"/>
      <c r="F6" s="3336"/>
      <c r="G6" s="3336"/>
      <c r="H6" s="3336"/>
      <c r="I6" s="3336"/>
      <c r="J6" s="3336"/>
      <c r="K6" s="3336"/>
      <c r="L6" s="3336"/>
      <c r="M6" s="3336"/>
      <c r="N6" s="3336"/>
      <c r="O6" s="3336"/>
      <c r="P6" s="3336"/>
      <c r="Q6" s="3336"/>
      <c r="R6" s="3336"/>
      <c r="S6" s="3336"/>
      <c r="T6" s="3336"/>
      <c r="U6" s="3336"/>
    </row>
    <row r="7" spans="1:22" ht="12" customHeight="1">
      <c r="A7" s="889"/>
      <c r="B7" s="3332" t="s">
        <v>1248</v>
      </c>
      <c r="C7" s="3333"/>
      <c r="D7" s="3333"/>
      <c r="E7" s="3337"/>
      <c r="F7" s="891"/>
      <c r="G7" s="892" t="s">
        <v>471</v>
      </c>
      <c r="H7" s="890"/>
      <c r="I7" s="3332" t="s">
        <v>1257</v>
      </c>
      <c r="J7" s="3333"/>
      <c r="K7" s="3337"/>
      <c r="L7" s="3332" t="s">
        <v>1258</v>
      </c>
      <c r="M7" s="3333"/>
      <c r="N7" s="3337"/>
      <c r="O7" s="3332" t="s">
        <v>1259</v>
      </c>
      <c r="P7" s="3333"/>
      <c r="Q7" s="3337"/>
      <c r="R7" s="3332" t="s">
        <v>721</v>
      </c>
      <c r="S7" s="3333"/>
      <c r="T7" s="3333"/>
      <c r="U7" s="3334"/>
      <c r="V7" s="34"/>
    </row>
    <row r="8" spans="1:22" ht="12" customHeight="1">
      <c r="A8" s="721"/>
      <c r="B8" s="893"/>
      <c r="C8" s="893"/>
      <c r="D8" s="893"/>
      <c r="E8" s="726"/>
      <c r="F8" s="893"/>
      <c r="G8" s="893"/>
      <c r="H8" s="726"/>
      <c r="I8" s="893"/>
      <c r="J8" s="893"/>
      <c r="K8" s="726"/>
      <c r="L8" s="893"/>
      <c r="M8" s="893"/>
      <c r="N8" s="726"/>
      <c r="O8" s="893"/>
      <c r="P8" s="893"/>
      <c r="Q8" s="726"/>
      <c r="R8" s="893"/>
      <c r="S8" s="893"/>
      <c r="T8" s="893"/>
      <c r="U8" s="894"/>
    </row>
    <row r="9" spans="1:22" ht="12" customHeight="1">
      <c r="A9" s="1068" t="s">
        <v>492</v>
      </c>
      <c r="B9" s="896" t="s">
        <v>414</v>
      </c>
      <c r="C9" s="897" t="s">
        <v>467</v>
      </c>
      <c r="D9" s="897" t="s">
        <v>473</v>
      </c>
      <c r="E9" s="897" t="s">
        <v>474</v>
      </c>
      <c r="F9" s="898" t="s">
        <v>418</v>
      </c>
      <c r="G9" s="897" t="s">
        <v>467</v>
      </c>
      <c r="H9" s="898" t="s">
        <v>474</v>
      </c>
      <c r="I9" s="899" t="s">
        <v>418</v>
      </c>
      <c r="J9" s="897" t="s">
        <v>473</v>
      </c>
      <c r="K9" s="897" t="s">
        <v>474</v>
      </c>
      <c r="L9" s="897" t="s">
        <v>418</v>
      </c>
      <c r="M9" s="900" t="s">
        <v>473</v>
      </c>
      <c r="N9" s="897" t="s">
        <v>474</v>
      </c>
      <c r="O9" s="897" t="s">
        <v>475</v>
      </c>
      <c r="P9" s="897" t="s">
        <v>473</v>
      </c>
      <c r="Q9" s="897" t="s">
        <v>474</v>
      </c>
      <c r="R9" s="897" t="s">
        <v>418</v>
      </c>
      <c r="S9" s="901"/>
      <c r="T9" s="897" t="s">
        <v>473</v>
      </c>
      <c r="U9" s="899" t="s">
        <v>474</v>
      </c>
      <c r="V9" s="34"/>
    </row>
    <row r="10" spans="1:22" ht="12" customHeight="1">
      <c r="A10" s="902"/>
      <c r="B10" s="903" t="s">
        <v>396</v>
      </c>
      <c r="C10" s="308" t="s">
        <v>476</v>
      </c>
      <c r="D10" s="308" t="s">
        <v>477</v>
      </c>
      <c r="E10" s="308" t="s">
        <v>478</v>
      </c>
      <c r="F10" s="904"/>
      <c r="G10" s="308" t="s">
        <v>476</v>
      </c>
      <c r="H10" s="776" t="s">
        <v>478</v>
      </c>
      <c r="I10" s="724"/>
      <c r="J10" s="308" t="s">
        <v>477</v>
      </c>
      <c r="K10" s="308" t="s">
        <v>478</v>
      </c>
      <c r="L10" s="904"/>
      <c r="M10" s="310" t="s">
        <v>477</v>
      </c>
      <c r="N10" s="308" t="s">
        <v>478</v>
      </c>
      <c r="O10" s="904"/>
      <c r="P10" s="308" t="s">
        <v>477</v>
      </c>
      <c r="Q10" s="308" t="s">
        <v>478</v>
      </c>
      <c r="R10" s="905"/>
      <c r="S10" s="906"/>
      <c r="T10" s="308" t="s">
        <v>477</v>
      </c>
      <c r="U10" s="907" t="s">
        <v>478</v>
      </c>
      <c r="V10" s="34"/>
    </row>
    <row r="11" spans="1:22" ht="17.25" customHeight="1">
      <c r="A11" s="908" t="s">
        <v>706</v>
      </c>
      <c r="B11" s="909">
        <f t="shared" ref="B11:H11" si="0">SUM(B12+B15+B18+B24+B33+B36+B42+B45+B50+B51+B52+B53+B54)</f>
        <v>9156</v>
      </c>
      <c r="C11" s="909">
        <f t="shared" si="0"/>
        <v>2523</v>
      </c>
      <c r="D11" s="909">
        <f t="shared" si="0"/>
        <v>5960</v>
      </c>
      <c r="E11" s="909">
        <f t="shared" si="0"/>
        <v>673</v>
      </c>
      <c r="F11" s="909">
        <f t="shared" si="0"/>
        <v>2702</v>
      </c>
      <c r="G11" s="909">
        <f t="shared" si="0"/>
        <v>2523</v>
      </c>
      <c r="H11" s="909">
        <f t="shared" si="0"/>
        <v>179</v>
      </c>
      <c r="I11" s="909">
        <f t="shared" ref="I11:R11" si="1">SUM(I12+I15+I18+I24+I33+I36+I42+I45+I50+I51+I52+I53+I54)</f>
        <v>2159</v>
      </c>
      <c r="J11" s="909">
        <f t="shared" si="1"/>
        <v>1973</v>
      </c>
      <c r="K11" s="909">
        <f t="shared" si="1"/>
        <v>186</v>
      </c>
      <c r="L11" s="909">
        <f t="shared" si="1"/>
        <v>1772</v>
      </c>
      <c r="M11" s="909">
        <f t="shared" si="1"/>
        <v>1614</v>
      </c>
      <c r="N11" s="909">
        <f t="shared" si="1"/>
        <v>158</v>
      </c>
      <c r="O11" s="909">
        <f t="shared" si="1"/>
        <v>1579</v>
      </c>
      <c r="P11" s="909">
        <f t="shared" si="1"/>
        <v>1459</v>
      </c>
      <c r="Q11" s="909">
        <f t="shared" si="1"/>
        <v>120</v>
      </c>
      <c r="R11" s="909">
        <f t="shared" si="1"/>
        <v>944</v>
      </c>
      <c r="S11" s="911"/>
      <c r="T11" s="909">
        <f>SUM(T12+T15+T18+T24+T33+T36+T42+T45+T50+T51+T52+T53+T54)</f>
        <v>914</v>
      </c>
      <c r="U11" s="912">
        <f>SUM(U12+U15+U18+U24+U33+U36+U42+U45+U50+U51+U52+U53+U56)</f>
        <v>30</v>
      </c>
    </row>
    <row r="12" spans="1:22" ht="12" customHeight="1">
      <c r="A12" s="755" t="s">
        <v>735</v>
      </c>
      <c r="B12" s="910">
        <f>SUM(C12:E12)</f>
        <v>253</v>
      </c>
      <c r="C12" s="909">
        <f>SUM(G12)</f>
        <v>92</v>
      </c>
      <c r="D12" s="910">
        <f>SUM(J12+M12+P12+T12)</f>
        <v>157</v>
      </c>
      <c r="E12" s="909">
        <f>SUM(E13:E14)</f>
        <v>4</v>
      </c>
      <c r="F12" s="913">
        <f>SUM(G12:H12)</f>
        <v>92</v>
      </c>
      <c r="G12" s="909">
        <f>SUM(G13:G14)</f>
        <v>92</v>
      </c>
      <c r="H12" s="909"/>
      <c r="I12" s="756">
        <f>SUM(J12:K12)</f>
        <v>70</v>
      </c>
      <c r="J12" s="911">
        <f>SUM(J13:J14)</f>
        <v>70</v>
      </c>
      <c r="K12" s="911"/>
      <c r="L12" s="914">
        <f>SUM(M12:N12)</f>
        <v>49</v>
      </c>
      <c r="M12" s="915">
        <f>SUM(M13:M14)</f>
        <v>49</v>
      </c>
      <c r="N12" s="911"/>
      <c r="O12" s="915">
        <f>SUM(O13:O14)</f>
        <v>35</v>
      </c>
      <c r="P12" s="915">
        <f>SUM(P13:P14)</f>
        <v>32</v>
      </c>
      <c r="Q12" s="915">
        <f>SUM(Q13:Q14)</f>
        <v>3</v>
      </c>
      <c r="R12" s="910">
        <f>SUM(T12:U12)</f>
        <v>7</v>
      </c>
      <c r="S12" s="911"/>
      <c r="T12" s="911">
        <f>SUM(T13:T14)</f>
        <v>6</v>
      </c>
      <c r="U12" s="911">
        <f>SUM(U13:U14)</f>
        <v>1</v>
      </c>
    </row>
    <row r="13" spans="1:22" ht="12" customHeight="1">
      <c r="A13" s="917" t="s">
        <v>1122</v>
      </c>
      <c r="B13" s="918">
        <f>SUM(C13:E13)</f>
        <v>187</v>
      </c>
      <c r="C13" s="919">
        <f>SUM(G13)</f>
        <v>68</v>
      </c>
      <c r="D13" s="918">
        <f>SUM(J13+M13+P13+T13)</f>
        <v>116</v>
      </c>
      <c r="E13" s="919">
        <f>SUM(H13+K13+N13+Q13+U13)</f>
        <v>3</v>
      </c>
      <c r="F13" s="920">
        <f>SUM(G13)</f>
        <v>68</v>
      </c>
      <c r="G13" s="921">
        <v>68</v>
      </c>
      <c r="H13" s="921"/>
      <c r="I13" s="922">
        <f>SUM(J13:K13)</f>
        <v>56</v>
      </c>
      <c r="J13" s="921">
        <v>56</v>
      </c>
      <c r="K13" s="921"/>
      <c r="L13" s="923">
        <f>SUM(M13:N13)</f>
        <v>32</v>
      </c>
      <c r="M13" s="924">
        <v>32</v>
      </c>
      <c r="N13" s="921"/>
      <c r="O13" s="918">
        <f>SUM(P13:Q13)</f>
        <v>31</v>
      </c>
      <c r="P13" s="921">
        <v>28</v>
      </c>
      <c r="Q13" s="921">
        <v>3</v>
      </c>
      <c r="R13" s="921"/>
      <c r="S13" s="921"/>
      <c r="T13" s="921"/>
      <c r="U13" s="925"/>
    </row>
    <row r="14" spans="1:22" ht="12" customHeight="1">
      <c r="A14" s="917" t="s">
        <v>1121</v>
      </c>
      <c r="B14" s="918">
        <f>SUM(C14:E14)</f>
        <v>66</v>
      </c>
      <c r="C14" s="919">
        <f>SUM(G14)</f>
        <v>24</v>
      </c>
      <c r="D14" s="918">
        <f>SUM(J14+M14+P14+T14)</f>
        <v>41</v>
      </c>
      <c r="E14" s="919">
        <f>SUM(H14+K14+N14+Q14+U14)</f>
        <v>1</v>
      </c>
      <c r="F14" s="920">
        <f>SUM(G14)</f>
        <v>24</v>
      </c>
      <c r="G14" s="921">
        <v>24</v>
      </c>
      <c r="H14" s="921"/>
      <c r="I14" s="922">
        <f>SUM(J14:K14)</f>
        <v>14</v>
      </c>
      <c r="J14" s="921">
        <v>14</v>
      </c>
      <c r="K14" s="921"/>
      <c r="L14" s="923">
        <f>SUM(M14:N14)</f>
        <v>17</v>
      </c>
      <c r="M14" s="924">
        <v>17</v>
      </c>
      <c r="N14" s="921"/>
      <c r="O14" s="918">
        <f>SUM(P14:Q14)</f>
        <v>4</v>
      </c>
      <c r="P14" s="921">
        <v>4</v>
      </c>
      <c r="Q14" s="921"/>
      <c r="R14" s="918">
        <f>SUM(T14:U14)</f>
        <v>7</v>
      </c>
      <c r="S14" s="921"/>
      <c r="T14" s="921">
        <v>6</v>
      </c>
      <c r="U14" s="925">
        <v>1</v>
      </c>
    </row>
    <row r="15" spans="1:22" ht="12" customHeight="1">
      <c r="A15" s="755" t="s">
        <v>1184</v>
      </c>
      <c r="B15" s="910">
        <f t="shared" ref="B15:M15" si="2">SUM(B16:B17)</f>
        <v>315</v>
      </c>
      <c r="C15" s="910">
        <f t="shared" si="2"/>
        <v>88</v>
      </c>
      <c r="D15" s="910">
        <f t="shared" si="2"/>
        <v>224</v>
      </c>
      <c r="E15" s="910">
        <f t="shared" si="2"/>
        <v>3</v>
      </c>
      <c r="F15" s="756">
        <f t="shared" si="2"/>
        <v>88</v>
      </c>
      <c r="G15" s="910">
        <f t="shared" si="2"/>
        <v>88</v>
      </c>
      <c r="H15" s="910"/>
      <c r="I15" s="756">
        <f t="shared" si="2"/>
        <v>76</v>
      </c>
      <c r="J15" s="910">
        <f t="shared" si="2"/>
        <v>73</v>
      </c>
      <c r="K15" s="910">
        <f t="shared" si="2"/>
        <v>3</v>
      </c>
      <c r="L15" s="914">
        <f t="shared" si="2"/>
        <v>78</v>
      </c>
      <c r="M15" s="926">
        <f t="shared" si="2"/>
        <v>78</v>
      </c>
      <c r="N15" s="910"/>
      <c r="O15" s="910">
        <f>SUM(O16:O17)</f>
        <v>73</v>
      </c>
      <c r="P15" s="910">
        <f>SUM(P16:P17)</f>
        <v>73</v>
      </c>
      <c r="Q15" s="910"/>
      <c r="R15" s="910"/>
      <c r="S15" s="911"/>
      <c r="T15" s="911"/>
      <c r="U15" s="916"/>
    </row>
    <row r="16" spans="1:22" ht="12" customHeight="1">
      <c r="A16" s="917" t="s">
        <v>1191</v>
      </c>
      <c r="B16" s="918">
        <f>SUM(C16:E16)</f>
        <v>151</v>
      </c>
      <c r="C16" s="919">
        <f>SUM(G16)</f>
        <v>42</v>
      </c>
      <c r="D16" s="918">
        <f>SUM(J16+M16+P16+T16)</f>
        <v>109</v>
      </c>
      <c r="E16" s="919"/>
      <c r="F16" s="927">
        <f>SUM(G16:H16)</f>
        <v>42</v>
      </c>
      <c r="G16" s="921">
        <v>42</v>
      </c>
      <c r="H16" s="921"/>
      <c r="I16" s="922">
        <f>SUM(J16:K16)</f>
        <v>32</v>
      </c>
      <c r="J16" s="921">
        <v>32</v>
      </c>
      <c r="K16" s="921"/>
      <c r="L16" s="923">
        <f>SUM(M16:N16)</f>
        <v>38</v>
      </c>
      <c r="M16" s="924">
        <v>38</v>
      </c>
      <c r="N16" s="921"/>
      <c r="O16" s="918">
        <f>SUM(P16:Q16)</f>
        <v>39</v>
      </c>
      <c r="P16" s="921">
        <v>39</v>
      </c>
      <c r="Q16" s="921"/>
      <c r="R16" s="921"/>
      <c r="S16" s="921"/>
      <c r="T16" s="921"/>
      <c r="U16" s="925"/>
    </row>
    <row r="17" spans="1:22" ht="12" customHeight="1">
      <c r="A17" s="917" t="s">
        <v>1192</v>
      </c>
      <c r="B17" s="918">
        <f>SUM(C17:E17)</f>
        <v>164</v>
      </c>
      <c r="C17" s="919">
        <f>SUM(G17)</f>
        <v>46</v>
      </c>
      <c r="D17" s="918">
        <f>SUM(J17+M17+P17+T17)</f>
        <v>115</v>
      </c>
      <c r="E17" s="919">
        <f>SUM(H17+K17+N17+Q17+U17)</f>
        <v>3</v>
      </c>
      <c r="F17" s="927">
        <f>SUM(G17:H17)</f>
        <v>46</v>
      </c>
      <c r="G17" s="921">
        <v>46</v>
      </c>
      <c r="H17" s="921"/>
      <c r="I17" s="922">
        <f>SUM(J17:K17)</f>
        <v>44</v>
      </c>
      <c r="J17" s="921">
        <v>41</v>
      </c>
      <c r="K17" s="921">
        <v>3</v>
      </c>
      <c r="L17" s="923">
        <f>SUM(M17:N17)</f>
        <v>40</v>
      </c>
      <c r="M17" s="924">
        <v>40</v>
      </c>
      <c r="N17" s="921"/>
      <c r="O17" s="921">
        <f>SUM(P17:Q17)</f>
        <v>34</v>
      </c>
      <c r="P17" s="921">
        <v>34</v>
      </c>
      <c r="Q17" s="921"/>
      <c r="R17" s="921"/>
      <c r="S17" s="921"/>
      <c r="T17" s="921"/>
      <c r="U17" s="925"/>
    </row>
    <row r="18" spans="1:22" ht="12" customHeight="1">
      <c r="A18" s="755" t="s">
        <v>730</v>
      </c>
      <c r="B18" s="910">
        <f t="shared" ref="B18:I18" si="3">SUM(B19:B23)</f>
        <v>984</v>
      </c>
      <c r="C18" s="910">
        <f t="shared" si="3"/>
        <v>305</v>
      </c>
      <c r="D18" s="910">
        <f t="shared" si="3"/>
        <v>496</v>
      </c>
      <c r="E18" s="910">
        <f t="shared" si="3"/>
        <v>183</v>
      </c>
      <c r="F18" s="756">
        <f t="shared" si="3"/>
        <v>382</v>
      </c>
      <c r="G18" s="910">
        <f t="shared" si="3"/>
        <v>305</v>
      </c>
      <c r="H18" s="910">
        <f t="shared" si="3"/>
        <v>77</v>
      </c>
      <c r="I18" s="756">
        <f t="shared" si="3"/>
        <v>201</v>
      </c>
      <c r="J18" s="910">
        <f>SUM(J19:J23)</f>
        <v>165</v>
      </c>
      <c r="K18" s="910">
        <f>SUM(K19:K23)</f>
        <v>36</v>
      </c>
      <c r="L18" s="914">
        <f>SUM(L19:L23)</f>
        <v>175</v>
      </c>
      <c r="M18" s="928">
        <f t="shared" ref="M18:R18" si="4">SUM(M19:M23)</f>
        <v>141</v>
      </c>
      <c r="N18" s="910">
        <f t="shared" si="4"/>
        <v>34</v>
      </c>
      <c r="O18" s="910">
        <f t="shared" si="4"/>
        <v>162</v>
      </c>
      <c r="P18" s="910">
        <f t="shared" si="4"/>
        <v>132</v>
      </c>
      <c r="Q18" s="910">
        <f t="shared" si="4"/>
        <v>30</v>
      </c>
      <c r="R18" s="910">
        <f t="shared" si="4"/>
        <v>64</v>
      </c>
      <c r="S18" s="911"/>
      <c r="T18" s="910">
        <f>SUM(T19:T23)</f>
        <v>58</v>
      </c>
      <c r="U18" s="910">
        <f>SUM(U19:U23)</f>
        <v>6</v>
      </c>
    </row>
    <row r="19" spans="1:22" ht="12" customHeight="1">
      <c r="A19" s="917" t="s">
        <v>1193</v>
      </c>
      <c r="B19" s="918">
        <f>SUM(C19:E19)</f>
        <v>209</v>
      </c>
      <c r="C19" s="919">
        <f>SUM(G19)</f>
        <v>87</v>
      </c>
      <c r="D19" s="918">
        <f>SUM(J19+M19+P19+T19)</f>
        <v>86</v>
      </c>
      <c r="E19" s="919">
        <f>SUM(H19+K19+N19+Q19+U19)</f>
        <v>36</v>
      </c>
      <c r="F19" s="922">
        <f>SUM(G19:H19)</f>
        <v>107</v>
      </c>
      <c r="G19" s="921">
        <v>87</v>
      </c>
      <c r="H19" s="921">
        <v>20</v>
      </c>
      <c r="I19" s="922">
        <f>SUM(J19:K19)</f>
        <v>23</v>
      </c>
      <c r="J19" s="921">
        <v>20</v>
      </c>
      <c r="K19" s="921">
        <v>3</v>
      </c>
      <c r="L19" s="923">
        <f>SUM(M19:N19)</f>
        <v>36</v>
      </c>
      <c r="M19" s="924">
        <v>23</v>
      </c>
      <c r="N19" s="921">
        <v>13</v>
      </c>
      <c r="O19" s="918">
        <f>SUM(P19:Q19)</f>
        <v>28</v>
      </c>
      <c r="P19" s="921">
        <v>28</v>
      </c>
      <c r="Q19" s="921"/>
      <c r="R19" s="918">
        <f>SUM(T19:U19)</f>
        <v>15</v>
      </c>
      <c r="S19" s="921"/>
      <c r="T19" s="921">
        <v>15</v>
      </c>
      <c r="U19" s="925"/>
      <c r="V19" s="8"/>
    </row>
    <row r="20" spans="1:22" ht="12" customHeight="1">
      <c r="A20" s="917" t="s">
        <v>1194</v>
      </c>
      <c r="B20" s="918">
        <f>SUM(C20:E20)</f>
        <v>176</v>
      </c>
      <c r="C20" s="919">
        <f>SUM(G20)</f>
        <v>51</v>
      </c>
      <c r="D20" s="918">
        <f>SUM(J20+M20+P20+T20)</f>
        <v>83</v>
      </c>
      <c r="E20" s="919">
        <f>SUM(H20+K20+N20+Q20+U20)</f>
        <v>42</v>
      </c>
      <c r="F20" s="922">
        <f>SUM(G20:H20)</f>
        <v>62</v>
      </c>
      <c r="G20" s="921">
        <v>51</v>
      </c>
      <c r="H20" s="921">
        <v>11</v>
      </c>
      <c r="I20" s="922">
        <f>SUM(J20:K20)</f>
        <v>38</v>
      </c>
      <c r="J20" s="921">
        <v>32</v>
      </c>
      <c r="K20" s="921">
        <v>6</v>
      </c>
      <c r="L20" s="923">
        <f>SUM(M20:N20)</f>
        <v>37</v>
      </c>
      <c r="M20" s="924">
        <v>23</v>
      </c>
      <c r="N20" s="921">
        <v>14</v>
      </c>
      <c r="O20" s="918">
        <f>SUM(P20:Q20)</f>
        <v>19</v>
      </c>
      <c r="P20" s="921">
        <v>13</v>
      </c>
      <c r="Q20" s="921">
        <v>6</v>
      </c>
      <c r="R20" s="918">
        <f>SUM(T20:U20)</f>
        <v>20</v>
      </c>
      <c r="S20" s="921"/>
      <c r="T20" s="921">
        <v>15</v>
      </c>
      <c r="U20" s="925">
        <v>5</v>
      </c>
      <c r="V20" s="8"/>
    </row>
    <row r="21" spans="1:22" ht="12" customHeight="1">
      <c r="A21" s="917" t="s">
        <v>1195</v>
      </c>
      <c r="B21" s="918">
        <f>SUM(C21:E21)</f>
        <v>154</v>
      </c>
      <c r="C21" s="919">
        <f>SUM(G21)</f>
        <v>40</v>
      </c>
      <c r="D21" s="918">
        <f>SUM(J21+M21+P21+T21)</f>
        <v>96</v>
      </c>
      <c r="E21" s="919">
        <f>SUM(H21+K21+N21+Q21+U21)</f>
        <v>18</v>
      </c>
      <c r="F21" s="922">
        <f>SUM(G21:H21)</f>
        <v>50</v>
      </c>
      <c r="G21" s="921">
        <v>40</v>
      </c>
      <c r="H21" s="921">
        <v>10</v>
      </c>
      <c r="I21" s="922">
        <f>SUM(J21:K21)</f>
        <v>28</v>
      </c>
      <c r="J21" s="921">
        <v>26</v>
      </c>
      <c r="K21" s="921">
        <v>2</v>
      </c>
      <c r="L21" s="923">
        <f>SUM(M21:N21)</f>
        <v>25</v>
      </c>
      <c r="M21" s="924">
        <v>20</v>
      </c>
      <c r="N21" s="921">
        <v>5</v>
      </c>
      <c r="O21" s="918">
        <f>SUM(P21:Q21)</f>
        <v>31</v>
      </c>
      <c r="P21" s="921">
        <v>31</v>
      </c>
      <c r="Q21" s="921"/>
      <c r="R21" s="918">
        <f>SUM(T21:U21)</f>
        <v>20</v>
      </c>
      <c r="S21" s="921"/>
      <c r="T21" s="921">
        <v>19</v>
      </c>
      <c r="U21" s="925">
        <v>1</v>
      </c>
      <c r="V21" s="8"/>
    </row>
    <row r="22" spans="1:22" ht="12" customHeight="1">
      <c r="A22" s="917" t="s">
        <v>1196</v>
      </c>
      <c r="B22" s="918">
        <f>SUM(C22:E22)</f>
        <v>379</v>
      </c>
      <c r="C22" s="919">
        <f>SUM(G22)</f>
        <v>113</v>
      </c>
      <c r="D22" s="918">
        <f>SUM(J22+M22+P22+T22)</f>
        <v>187</v>
      </c>
      <c r="E22" s="919">
        <f>SUM(H22+K22+N22+Q22+U22)</f>
        <v>79</v>
      </c>
      <c r="F22" s="922">
        <f>SUM(G22:H22)</f>
        <v>144</v>
      </c>
      <c r="G22" s="921">
        <v>113</v>
      </c>
      <c r="H22" s="921">
        <v>31</v>
      </c>
      <c r="I22" s="922">
        <f>SUM(J22:K22)</f>
        <v>95</v>
      </c>
      <c r="J22" s="921">
        <v>73</v>
      </c>
      <c r="K22" s="921">
        <v>22</v>
      </c>
      <c r="L22" s="923">
        <f>SUM(M22:N22)</f>
        <v>62</v>
      </c>
      <c r="M22" s="924">
        <v>60</v>
      </c>
      <c r="N22" s="921">
        <v>2</v>
      </c>
      <c r="O22" s="918">
        <f>SUM(P22:Q22)</f>
        <v>78</v>
      </c>
      <c r="P22" s="921">
        <v>54</v>
      </c>
      <c r="Q22" s="921">
        <v>24</v>
      </c>
      <c r="R22" s="921"/>
      <c r="S22" s="921"/>
      <c r="T22" s="921"/>
      <c r="U22" s="925"/>
      <c r="V22" s="8"/>
    </row>
    <row r="23" spans="1:22" ht="12" customHeight="1">
      <c r="A23" s="917" t="s">
        <v>1197</v>
      </c>
      <c r="B23" s="918">
        <f>SUM(C23:E23)</f>
        <v>66</v>
      </c>
      <c r="C23" s="919">
        <f>SUM(G23)</f>
        <v>14</v>
      </c>
      <c r="D23" s="918">
        <f>SUM(J23+M23+P23+T23)</f>
        <v>44</v>
      </c>
      <c r="E23" s="919">
        <f>SUM(H23+K23+N23+Q23+U23)</f>
        <v>8</v>
      </c>
      <c r="F23" s="922">
        <f>SUM(G23:H23)</f>
        <v>19</v>
      </c>
      <c r="G23" s="921">
        <v>14</v>
      </c>
      <c r="H23" s="921">
        <v>5</v>
      </c>
      <c r="I23" s="922">
        <f>SUM(J23:K23)</f>
        <v>17</v>
      </c>
      <c r="J23" s="921">
        <v>14</v>
      </c>
      <c r="K23" s="921">
        <v>3</v>
      </c>
      <c r="L23" s="923">
        <f>SUM(M23:N23)</f>
        <v>15</v>
      </c>
      <c r="M23" s="924">
        <v>15</v>
      </c>
      <c r="N23" s="921"/>
      <c r="O23" s="918">
        <f>SUM(P23:Q23)</f>
        <v>6</v>
      </c>
      <c r="P23" s="921">
        <v>6</v>
      </c>
      <c r="Q23" s="921"/>
      <c r="R23" s="918">
        <f>SUM(T23:U23)</f>
        <v>9</v>
      </c>
      <c r="S23" s="921"/>
      <c r="T23" s="921">
        <v>9</v>
      </c>
      <c r="U23" s="925"/>
      <c r="V23" s="8"/>
    </row>
    <row r="24" spans="1:22" ht="12" customHeight="1">
      <c r="A24" s="755" t="s">
        <v>1106</v>
      </c>
      <c r="B24" s="910">
        <f t="shared" ref="B24:Q24" si="5">SUM(B25:B32)</f>
        <v>2495</v>
      </c>
      <c r="C24" s="910">
        <f t="shared" si="5"/>
        <v>598</v>
      </c>
      <c r="D24" s="910">
        <f t="shared" si="5"/>
        <v>1789</v>
      </c>
      <c r="E24" s="910">
        <f t="shared" si="5"/>
        <v>108</v>
      </c>
      <c r="F24" s="910">
        <f t="shared" si="5"/>
        <v>614</v>
      </c>
      <c r="G24" s="910">
        <f t="shared" si="5"/>
        <v>598</v>
      </c>
      <c r="H24" s="910">
        <f t="shared" si="5"/>
        <v>16</v>
      </c>
      <c r="I24" s="910">
        <f t="shared" si="5"/>
        <v>577</v>
      </c>
      <c r="J24" s="910">
        <f t="shared" si="5"/>
        <v>532</v>
      </c>
      <c r="K24" s="910">
        <f t="shared" si="5"/>
        <v>45</v>
      </c>
      <c r="L24" s="910">
        <f t="shared" si="5"/>
        <v>522</v>
      </c>
      <c r="M24" s="910">
        <f t="shared" si="5"/>
        <v>494</v>
      </c>
      <c r="N24" s="910">
        <f t="shared" si="5"/>
        <v>28</v>
      </c>
      <c r="O24" s="910">
        <f t="shared" si="5"/>
        <v>458</v>
      </c>
      <c r="P24" s="910">
        <f t="shared" si="5"/>
        <v>441</v>
      </c>
      <c r="Q24" s="910">
        <f t="shared" si="5"/>
        <v>17</v>
      </c>
      <c r="R24" s="910">
        <f>SUM(R25:R32)</f>
        <v>324</v>
      </c>
      <c r="S24" s="910">
        <f>SUM(S25:S32)</f>
        <v>0</v>
      </c>
      <c r="T24" s="910">
        <f>SUM(T25:T32)</f>
        <v>322</v>
      </c>
      <c r="U24" s="910">
        <f>SUM(U25:U32)</f>
        <v>2</v>
      </c>
    </row>
    <row r="25" spans="1:22" ht="12" customHeight="1">
      <c r="A25" s="917" t="s">
        <v>1198</v>
      </c>
      <c r="B25" s="919">
        <f>SUM(C25:E25)</f>
        <v>486</v>
      </c>
      <c r="C25" s="919">
        <f>SUM(G25)</f>
        <v>471</v>
      </c>
      <c r="D25" s="921"/>
      <c r="E25" s="919">
        <f>SUM(H25+K25+N25+Q25+U25)</f>
        <v>15</v>
      </c>
      <c r="F25" s="929">
        <f>SUM(G25:H25)</f>
        <v>486</v>
      </c>
      <c r="G25" s="921">
        <v>471</v>
      </c>
      <c r="H25" s="921">
        <v>15</v>
      </c>
      <c r="I25" s="927"/>
      <c r="J25" s="921"/>
      <c r="K25" s="921"/>
      <c r="L25" s="930"/>
      <c r="M25" s="924"/>
      <c r="N25" s="921"/>
      <c r="O25" s="921"/>
      <c r="P25" s="921"/>
      <c r="Q25" s="921"/>
      <c r="R25" s="921"/>
      <c r="S25" s="921"/>
      <c r="T25" s="921"/>
      <c r="U25" s="925"/>
      <c r="V25" s="8"/>
    </row>
    <row r="26" spans="1:22" ht="12" customHeight="1">
      <c r="A26" s="917" t="s">
        <v>1199</v>
      </c>
      <c r="B26" s="919">
        <f>SUM(C26:E26)</f>
        <v>87</v>
      </c>
      <c r="C26" s="919">
        <f>SUM(G26)</f>
        <v>86</v>
      </c>
      <c r="D26" s="918"/>
      <c r="E26" s="919">
        <f>SUM(H26+K26+N26+Q26+U26)</f>
        <v>1</v>
      </c>
      <c r="F26" s="929">
        <f>SUM(G26:H26)</f>
        <v>87</v>
      </c>
      <c r="G26" s="921">
        <v>86</v>
      </c>
      <c r="H26" s="921">
        <v>1</v>
      </c>
      <c r="I26" s="927"/>
      <c r="J26" s="921"/>
      <c r="K26" s="921"/>
      <c r="L26" s="930"/>
      <c r="M26" s="924"/>
      <c r="N26" s="921"/>
      <c r="O26" s="921"/>
      <c r="P26" s="921"/>
      <c r="Q26" s="921"/>
      <c r="R26" s="921"/>
      <c r="S26" s="921"/>
      <c r="T26" s="921"/>
      <c r="U26" s="925"/>
      <c r="V26" s="8"/>
    </row>
    <row r="27" spans="1:22" ht="12" customHeight="1">
      <c r="A27" s="917" t="s">
        <v>1118</v>
      </c>
      <c r="B27" s="919">
        <f>SUM(C27:E27)</f>
        <v>41</v>
      </c>
      <c r="C27" s="919">
        <f>SUM(G27)</f>
        <v>41</v>
      </c>
      <c r="D27" s="918"/>
      <c r="E27" s="919"/>
      <c r="F27" s="927">
        <f>SUM(G27:H27)</f>
        <v>41</v>
      </c>
      <c r="G27" s="921">
        <v>41</v>
      </c>
      <c r="H27" s="921"/>
      <c r="I27" s="927"/>
      <c r="J27" s="921"/>
      <c r="K27" s="921"/>
      <c r="L27" s="923"/>
      <c r="M27" s="924"/>
      <c r="N27" s="921"/>
      <c r="O27" s="918"/>
      <c r="P27" s="921"/>
      <c r="Q27" s="921"/>
      <c r="R27" s="918"/>
      <c r="S27" s="921"/>
      <c r="T27" s="921"/>
      <c r="U27" s="925"/>
      <c r="V27" s="8"/>
    </row>
    <row r="28" spans="1:22" ht="12" customHeight="1">
      <c r="A28" s="917" t="s">
        <v>1134</v>
      </c>
      <c r="B28" s="918">
        <f t="shared" ref="B28:B35" si="6">SUM(C28:E28)</f>
        <v>591</v>
      </c>
      <c r="C28" s="919"/>
      <c r="D28" s="918">
        <f>SUM(J28+M28+P28+T28)</f>
        <v>560</v>
      </c>
      <c r="E28" s="919">
        <f>SUM(H28+K28+N28+Q28+U28)</f>
        <v>31</v>
      </c>
      <c r="F28" s="929"/>
      <c r="G28" s="921"/>
      <c r="H28" s="921"/>
      <c r="I28" s="922">
        <f>SUM(J28:K28)</f>
        <v>164</v>
      </c>
      <c r="J28" s="921">
        <v>150</v>
      </c>
      <c r="K28" s="921">
        <v>14</v>
      </c>
      <c r="L28" s="923">
        <f t="shared" ref="L28:L35" si="7">SUM(M28:N28)</f>
        <v>182</v>
      </c>
      <c r="M28" s="924">
        <v>172</v>
      </c>
      <c r="N28" s="921">
        <v>10</v>
      </c>
      <c r="O28" s="918">
        <f t="shared" ref="O28:O35" si="8">SUM(P28:Q28)</f>
        <v>144</v>
      </c>
      <c r="P28" s="921">
        <v>137</v>
      </c>
      <c r="Q28" s="921">
        <v>7</v>
      </c>
      <c r="R28" s="918">
        <f t="shared" ref="R28:R35" si="9">SUM(T28:U28)</f>
        <v>101</v>
      </c>
      <c r="S28" s="921"/>
      <c r="T28" s="921">
        <v>101</v>
      </c>
      <c r="U28" s="925"/>
      <c r="V28" s="8"/>
    </row>
    <row r="29" spans="1:22" ht="12" customHeight="1">
      <c r="A29" s="917" t="s">
        <v>1200</v>
      </c>
      <c r="B29" s="918">
        <f>SUM(C29:E29)</f>
        <v>51</v>
      </c>
      <c r="C29" s="919"/>
      <c r="D29" s="918">
        <f>SUM(J29+M29+P29+T29)</f>
        <v>36</v>
      </c>
      <c r="E29" s="919">
        <f>SUM(H29+K29+N29+Q29+U29)</f>
        <v>15</v>
      </c>
      <c r="F29" s="929"/>
      <c r="G29" s="921"/>
      <c r="H29" s="921"/>
      <c r="I29" s="922">
        <f>SUM(J29:K29)</f>
        <v>31</v>
      </c>
      <c r="J29" s="921">
        <v>16</v>
      </c>
      <c r="K29" s="921">
        <v>15</v>
      </c>
      <c r="L29" s="923">
        <f t="shared" si="7"/>
        <v>20</v>
      </c>
      <c r="M29" s="924">
        <v>20</v>
      </c>
      <c r="N29" s="921"/>
      <c r="O29" s="918"/>
      <c r="P29" s="921"/>
      <c r="Q29" s="921"/>
      <c r="R29" s="918"/>
      <c r="S29" s="921"/>
      <c r="T29" s="921"/>
      <c r="U29" s="925"/>
      <c r="V29" s="8"/>
    </row>
    <row r="30" spans="1:22" ht="12" customHeight="1">
      <c r="A30" s="917" t="s">
        <v>1201</v>
      </c>
      <c r="B30" s="918">
        <f t="shared" si="6"/>
        <v>1097</v>
      </c>
      <c r="C30" s="919"/>
      <c r="D30" s="918">
        <f>SUM(J30+M30+P30+T30)</f>
        <v>1051</v>
      </c>
      <c r="E30" s="919">
        <f>SUM(H30+K30+N30+Q30+U30)</f>
        <v>46</v>
      </c>
      <c r="F30" s="929"/>
      <c r="G30" s="921"/>
      <c r="H30" s="921"/>
      <c r="I30" s="922">
        <f>SUM(J30:K30)</f>
        <v>326</v>
      </c>
      <c r="J30" s="921">
        <v>310</v>
      </c>
      <c r="K30" s="921">
        <v>16</v>
      </c>
      <c r="L30" s="923">
        <f t="shared" si="7"/>
        <v>277</v>
      </c>
      <c r="M30" s="924">
        <v>259</v>
      </c>
      <c r="N30" s="921">
        <v>18</v>
      </c>
      <c r="O30" s="918">
        <f t="shared" si="8"/>
        <v>292</v>
      </c>
      <c r="P30" s="921">
        <v>282</v>
      </c>
      <c r="Q30" s="921">
        <v>10</v>
      </c>
      <c r="R30" s="918">
        <f t="shared" si="9"/>
        <v>202</v>
      </c>
      <c r="S30" s="921"/>
      <c r="T30" s="921">
        <v>200</v>
      </c>
      <c r="U30" s="925">
        <v>2</v>
      </c>
      <c r="V30" s="8"/>
    </row>
    <row r="31" spans="1:22" ht="12" customHeight="1">
      <c r="A31" s="917" t="s">
        <v>1136</v>
      </c>
      <c r="B31" s="918">
        <f>SUM(C31:E31)</f>
        <v>49</v>
      </c>
      <c r="C31" s="919"/>
      <c r="D31" s="918">
        <f>SUM(J31+M31+P31+T31)</f>
        <v>49</v>
      </c>
      <c r="E31" s="919"/>
      <c r="F31" s="929"/>
      <c r="G31" s="921"/>
      <c r="H31" s="921"/>
      <c r="I31" s="922">
        <f>SUM(J31:K31)</f>
        <v>21</v>
      </c>
      <c r="J31" s="921">
        <v>21</v>
      </c>
      <c r="K31" s="921"/>
      <c r="L31" s="923">
        <f t="shared" si="7"/>
        <v>28</v>
      </c>
      <c r="M31" s="924">
        <v>28</v>
      </c>
      <c r="N31" s="921"/>
      <c r="O31" s="918"/>
      <c r="P31" s="921"/>
      <c r="Q31" s="921"/>
      <c r="R31" s="918"/>
      <c r="S31" s="921"/>
      <c r="T31" s="921"/>
      <c r="U31" s="925"/>
      <c r="V31" s="8"/>
    </row>
    <row r="32" spans="1:22" ht="12" customHeight="1">
      <c r="A32" s="917" t="s">
        <v>1138</v>
      </c>
      <c r="B32" s="918">
        <f t="shared" si="6"/>
        <v>93</v>
      </c>
      <c r="C32" s="921"/>
      <c r="D32" s="918">
        <f>SUM(J32+M32+P32+T32)</f>
        <v>93</v>
      </c>
      <c r="E32" s="921"/>
      <c r="F32" s="927"/>
      <c r="G32" s="921"/>
      <c r="H32" s="921"/>
      <c r="I32" s="922">
        <f>SUM(J32:K32)</f>
        <v>35</v>
      </c>
      <c r="J32" s="921">
        <v>35</v>
      </c>
      <c r="K32" s="921"/>
      <c r="L32" s="923">
        <f t="shared" si="7"/>
        <v>15</v>
      </c>
      <c r="M32" s="924">
        <v>15</v>
      </c>
      <c r="N32" s="921"/>
      <c r="O32" s="918">
        <f t="shared" si="8"/>
        <v>22</v>
      </c>
      <c r="P32" s="921">
        <v>22</v>
      </c>
      <c r="Q32" s="921"/>
      <c r="R32" s="918">
        <f t="shared" si="9"/>
        <v>21</v>
      </c>
      <c r="S32" s="921"/>
      <c r="T32" s="921">
        <v>21</v>
      </c>
      <c r="U32" s="925"/>
      <c r="V32" s="8"/>
    </row>
    <row r="33" spans="1:21" ht="12" customHeight="1">
      <c r="A33" s="755" t="s">
        <v>723</v>
      </c>
      <c r="B33" s="910">
        <f t="shared" si="6"/>
        <v>1509</v>
      </c>
      <c r="C33" s="909">
        <f>SUM(C34:C35)</f>
        <v>356</v>
      </c>
      <c r="D33" s="909">
        <f>SUM(D34:D35)</f>
        <v>1008</v>
      </c>
      <c r="E33" s="909">
        <f>SUM(E34:E35)</f>
        <v>145</v>
      </c>
      <c r="F33" s="913">
        <f>SUM(G33:H33)</f>
        <v>379</v>
      </c>
      <c r="G33" s="909">
        <f>SUM(G34:G35)</f>
        <v>356</v>
      </c>
      <c r="H33" s="909">
        <f>SUM(H34:H35)</f>
        <v>23</v>
      </c>
      <c r="I33" s="756">
        <f>SUM(I34:I35)</f>
        <v>339</v>
      </c>
      <c r="J33" s="756">
        <f>SUM(J34:J35)</f>
        <v>290</v>
      </c>
      <c r="K33" s="756">
        <f>SUM(K34:K35)</f>
        <v>49</v>
      </c>
      <c r="L33" s="914">
        <f t="shared" si="7"/>
        <v>313</v>
      </c>
      <c r="M33" s="915">
        <f>SUM(M34:M35)</f>
        <v>268</v>
      </c>
      <c r="N33" s="911">
        <f>SUM(N34:N35)</f>
        <v>45</v>
      </c>
      <c r="O33" s="910">
        <f t="shared" si="8"/>
        <v>257</v>
      </c>
      <c r="P33" s="911">
        <f>SUM(P34:P35)</f>
        <v>231</v>
      </c>
      <c r="Q33" s="911">
        <f>SUM(Q34:Q35)</f>
        <v>26</v>
      </c>
      <c r="R33" s="910">
        <f t="shared" si="9"/>
        <v>221</v>
      </c>
      <c r="S33" s="911"/>
      <c r="T33" s="911">
        <f>SUM(T34:T35)</f>
        <v>219</v>
      </c>
      <c r="U33" s="911">
        <f>SUM(U34:U35)</f>
        <v>2</v>
      </c>
    </row>
    <row r="34" spans="1:21" ht="12" customHeight="1">
      <c r="A34" s="917" t="s">
        <v>1202</v>
      </c>
      <c r="B34" s="918">
        <f t="shared" si="6"/>
        <v>1363</v>
      </c>
      <c r="C34" s="919">
        <f>SUM(G34)</f>
        <v>320</v>
      </c>
      <c r="D34" s="918">
        <f>SUM(J34+M34+P34+T34)</f>
        <v>901</v>
      </c>
      <c r="E34" s="919">
        <f>SUM(H34+K34+N34+Q34+U34)</f>
        <v>142</v>
      </c>
      <c r="F34" s="927">
        <f>SUM(G34:H34)</f>
        <v>343</v>
      </c>
      <c r="G34" s="921">
        <v>320</v>
      </c>
      <c r="H34" s="921">
        <v>23</v>
      </c>
      <c r="I34" s="922">
        <f>SUM(J34:K34)</f>
        <v>301</v>
      </c>
      <c r="J34" s="921">
        <v>253</v>
      </c>
      <c r="K34" s="921">
        <v>48</v>
      </c>
      <c r="L34" s="923">
        <f t="shared" si="7"/>
        <v>287</v>
      </c>
      <c r="M34" s="924">
        <v>243</v>
      </c>
      <c r="N34" s="921">
        <v>44</v>
      </c>
      <c r="O34" s="918">
        <f t="shared" si="8"/>
        <v>232</v>
      </c>
      <c r="P34" s="921">
        <v>207</v>
      </c>
      <c r="Q34" s="921">
        <v>25</v>
      </c>
      <c r="R34" s="918">
        <f t="shared" si="9"/>
        <v>200</v>
      </c>
      <c r="S34" s="921"/>
      <c r="T34" s="921">
        <v>198</v>
      </c>
      <c r="U34" s="925">
        <v>2</v>
      </c>
    </row>
    <row r="35" spans="1:21" ht="12" customHeight="1">
      <c r="A35" s="917" t="s">
        <v>1140</v>
      </c>
      <c r="B35" s="918">
        <f t="shared" si="6"/>
        <v>146</v>
      </c>
      <c r="C35" s="919">
        <f>SUM(G35)</f>
        <v>36</v>
      </c>
      <c r="D35" s="918">
        <f>SUM(J35+M35+P35+T35)</f>
        <v>107</v>
      </c>
      <c r="E35" s="919">
        <f>SUM(H35+K35+N35+Q35+U35)</f>
        <v>3</v>
      </c>
      <c r="F35" s="927">
        <f>SUM(G35:H35)</f>
        <v>36</v>
      </c>
      <c r="G35" s="921">
        <v>36</v>
      </c>
      <c r="H35" s="921"/>
      <c r="I35" s="922">
        <f>SUM(J35:K35)</f>
        <v>38</v>
      </c>
      <c r="J35" s="921">
        <v>37</v>
      </c>
      <c r="K35" s="921">
        <v>1</v>
      </c>
      <c r="L35" s="923">
        <f t="shared" si="7"/>
        <v>26</v>
      </c>
      <c r="M35" s="924">
        <v>25</v>
      </c>
      <c r="N35" s="921">
        <v>1</v>
      </c>
      <c r="O35" s="918">
        <f t="shared" si="8"/>
        <v>25</v>
      </c>
      <c r="P35" s="921">
        <v>24</v>
      </c>
      <c r="Q35" s="921">
        <v>1</v>
      </c>
      <c r="R35" s="918">
        <f t="shared" si="9"/>
        <v>21</v>
      </c>
      <c r="S35" s="921"/>
      <c r="T35" s="921">
        <v>21</v>
      </c>
      <c r="U35" s="925"/>
    </row>
    <row r="36" spans="1:21" ht="12" customHeight="1">
      <c r="A36" s="755" t="s">
        <v>724</v>
      </c>
      <c r="B36" s="910">
        <f t="shared" ref="B36:I36" si="10">SUM(B37:B41)</f>
        <v>912</v>
      </c>
      <c r="C36" s="910">
        <f t="shared" si="10"/>
        <v>289</v>
      </c>
      <c r="D36" s="910">
        <f t="shared" si="10"/>
        <v>512</v>
      </c>
      <c r="E36" s="910">
        <f t="shared" si="10"/>
        <v>111</v>
      </c>
      <c r="F36" s="913">
        <f t="shared" si="10"/>
        <v>310</v>
      </c>
      <c r="G36" s="909">
        <f t="shared" si="10"/>
        <v>289</v>
      </c>
      <c r="H36" s="910">
        <f t="shared" si="10"/>
        <v>21</v>
      </c>
      <c r="I36" s="910">
        <f t="shared" si="10"/>
        <v>287</v>
      </c>
      <c r="J36" s="910">
        <f t="shared" ref="J36:Q36" si="11">SUM(J37:J41)</f>
        <v>244</v>
      </c>
      <c r="K36" s="910">
        <f t="shared" si="11"/>
        <v>43</v>
      </c>
      <c r="L36" s="914">
        <f t="shared" si="11"/>
        <v>163</v>
      </c>
      <c r="M36" s="928">
        <f t="shared" si="11"/>
        <v>137</v>
      </c>
      <c r="N36" s="910">
        <f t="shared" si="11"/>
        <v>26</v>
      </c>
      <c r="O36" s="910">
        <f t="shared" si="11"/>
        <v>152</v>
      </c>
      <c r="P36" s="910">
        <f t="shared" si="11"/>
        <v>131</v>
      </c>
      <c r="Q36" s="910">
        <f t="shared" si="11"/>
        <v>21</v>
      </c>
      <c r="R36" s="911"/>
      <c r="S36" s="911"/>
      <c r="T36" s="911"/>
      <c r="U36" s="916"/>
    </row>
    <row r="37" spans="1:21" ht="12" customHeight="1">
      <c r="A37" s="917" t="s">
        <v>1203</v>
      </c>
      <c r="B37" s="918">
        <f t="shared" ref="B37:B42" si="12">SUM(C37:E37)</f>
        <v>261</v>
      </c>
      <c r="C37" s="919">
        <f>SUM(G37)</f>
        <v>240</v>
      </c>
      <c r="D37" s="921"/>
      <c r="E37" s="919">
        <f>SUM(H37+K37+N37+Q37+U37)</f>
        <v>21</v>
      </c>
      <c r="F37" s="929">
        <f>SUM(G37:H37)</f>
        <v>261</v>
      </c>
      <c r="G37" s="919">
        <v>240</v>
      </c>
      <c r="H37" s="921">
        <v>21</v>
      </c>
      <c r="I37" s="927"/>
      <c r="J37" s="921"/>
      <c r="K37" s="921"/>
      <c r="L37" s="930"/>
      <c r="M37" s="924"/>
      <c r="N37" s="921"/>
      <c r="O37" s="921"/>
      <c r="P37" s="921"/>
      <c r="Q37" s="921"/>
      <c r="R37" s="921"/>
      <c r="S37" s="921"/>
      <c r="T37" s="921"/>
      <c r="U37" s="925"/>
    </row>
    <row r="38" spans="1:21" ht="12" customHeight="1">
      <c r="A38" s="917" t="s">
        <v>1137</v>
      </c>
      <c r="B38" s="918">
        <f t="shared" si="12"/>
        <v>49</v>
      </c>
      <c r="C38" s="919">
        <f>SUM(G38)</f>
        <v>49</v>
      </c>
      <c r="D38" s="921"/>
      <c r="E38" s="919"/>
      <c r="F38" s="929">
        <f>SUM(G38:H38)</f>
        <v>49</v>
      </c>
      <c r="G38" s="921">
        <v>49</v>
      </c>
      <c r="H38" s="921"/>
      <c r="I38" s="927"/>
      <c r="J38" s="921"/>
      <c r="K38" s="921"/>
      <c r="L38" s="930"/>
      <c r="M38" s="924"/>
      <c r="N38" s="921"/>
      <c r="O38" s="921"/>
      <c r="P38" s="921"/>
      <c r="Q38" s="921"/>
      <c r="R38" s="921"/>
      <c r="S38" s="921"/>
      <c r="T38" s="921"/>
      <c r="U38" s="925"/>
    </row>
    <row r="39" spans="1:21" ht="12" customHeight="1">
      <c r="A39" s="917" t="s">
        <v>1141</v>
      </c>
      <c r="B39" s="918">
        <f t="shared" si="12"/>
        <v>114</v>
      </c>
      <c r="C39" s="919"/>
      <c r="D39" s="918">
        <f>SUM(J39+M39+P39)</f>
        <v>98</v>
      </c>
      <c r="E39" s="919">
        <f>SUM(H39+K39+N39+Q39+U39)</f>
        <v>16</v>
      </c>
      <c r="F39" s="927"/>
      <c r="G39" s="921"/>
      <c r="H39" s="921"/>
      <c r="I39" s="922">
        <f>SUM(J39:K39)</f>
        <v>62</v>
      </c>
      <c r="J39" s="921">
        <v>56</v>
      </c>
      <c r="K39" s="921">
        <v>6</v>
      </c>
      <c r="L39" s="923">
        <f>SUM(M39:N39)</f>
        <v>23</v>
      </c>
      <c r="M39" s="924">
        <v>16</v>
      </c>
      <c r="N39" s="921">
        <v>7</v>
      </c>
      <c r="O39" s="918">
        <f>SUM(P39:Q39)</f>
        <v>29</v>
      </c>
      <c r="P39" s="921">
        <v>26</v>
      </c>
      <c r="Q39" s="921">
        <v>3</v>
      </c>
      <c r="R39" s="921"/>
      <c r="S39" s="921"/>
      <c r="T39" s="921"/>
      <c r="U39" s="925"/>
    </row>
    <row r="40" spans="1:21" ht="12" customHeight="1">
      <c r="A40" s="917" t="s">
        <v>1204</v>
      </c>
      <c r="B40" s="918">
        <f t="shared" si="12"/>
        <v>428</v>
      </c>
      <c r="C40" s="919"/>
      <c r="D40" s="918">
        <f>SUM(J40+M40+P40)</f>
        <v>355</v>
      </c>
      <c r="E40" s="919">
        <f>SUM(H40+K40+N40+Q40+U40)</f>
        <v>73</v>
      </c>
      <c r="F40" s="929"/>
      <c r="G40" s="919"/>
      <c r="H40" s="921"/>
      <c r="I40" s="922">
        <f>SUM(J40:K40)</f>
        <v>204</v>
      </c>
      <c r="J40" s="921">
        <v>168</v>
      </c>
      <c r="K40" s="921">
        <v>36</v>
      </c>
      <c r="L40" s="923">
        <f>SUM(M40:N40)</f>
        <v>125</v>
      </c>
      <c r="M40" s="924">
        <v>106</v>
      </c>
      <c r="N40" s="921">
        <v>19</v>
      </c>
      <c r="O40" s="918">
        <f>SUM(P40:Q40)</f>
        <v>99</v>
      </c>
      <c r="P40" s="921">
        <v>81</v>
      </c>
      <c r="Q40" s="921">
        <v>18</v>
      </c>
      <c r="R40" s="921"/>
      <c r="S40" s="921"/>
      <c r="T40" s="921"/>
      <c r="U40" s="925"/>
    </row>
    <row r="41" spans="1:21" ht="12" customHeight="1">
      <c r="A41" s="917" t="s">
        <v>1205</v>
      </c>
      <c r="B41" s="918">
        <f t="shared" si="12"/>
        <v>60</v>
      </c>
      <c r="C41" s="919"/>
      <c r="D41" s="918">
        <f>SUM(J41+M41+P41+T41)</f>
        <v>59</v>
      </c>
      <c r="E41" s="919">
        <f>SUM(H41+K41+N41+Q41+U41)</f>
        <v>1</v>
      </c>
      <c r="F41" s="927"/>
      <c r="G41" s="919"/>
      <c r="H41" s="921"/>
      <c r="I41" s="922">
        <f>SUM(J41:K41)</f>
        <v>21</v>
      </c>
      <c r="J41" s="921">
        <v>20</v>
      </c>
      <c r="K41" s="921">
        <v>1</v>
      </c>
      <c r="L41" s="923">
        <f>SUM(M41:N41)</f>
        <v>15</v>
      </c>
      <c r="M41" s="924">
        <v>15</v>
      </c>
      <c r="N41" s="921"/>
      <c r="O41" s="918">
        <f>SUM(P41:Q41)</f>
        <v>24</v>
      </c>
      <c r="P41" s="921">
        <v>24</v>
      </c>
      <c r="Q41" s="921"/>
      <c r="R41" s="921"/>
      <c r="S41" s="921"/>
      <c r="T41" s="921"/>
      <c r="U41" s="925"/>
    </row>
    <row r="42" spans="1:21" ht="12" customHeight="1">
      <c r="A42" s="755" t="s">
        <v>734</v>
      </c>
      <c r="B42" s="910">
        <f t="shared" si="12"/>
        <v>503</v>
      </c>
      <c r="C42" s="909">
        <f>SUM(G42)</f>
        <v>203</v>
      </c>
      <c r="D42" s="909">
        <f>SUM(J42+M42+P42+T42)</f>
        <v>293</v>
      </c>
      <c r="E42" s="909">
        <f>SUM(E43:E44)</f>
        <v>7</v>
      </c>
      <c r="F42" s="913">
        <f>SUM(G42:H42)</f>
        <v>210</v>
      </c>
      <c r="G42" s="911">
        <f>SUM(G43:G44)</f>
        <v>203</v>
      </c>
      <c r="H42" s="911">
        <f>SUM(H43:H44)</f>
        <v>7</v>
      </c>
      <c r="I42" s="756">
        <f>SUM(J42:K42)</f>
        <v>131</v>
      </c>
      <c r="J42" s="911">
        <f>SUM(J43:J44)</f>
        <v>131</v>
      </c>
      <c r="K42" s="911"/>
      <c r="L42" s="2568">
        <f>SUM(M42:N42)</f>
        <v>79</v>
      </c>
      <c r="M42" s="911">
        <f>SUM(M43:M44)</f>
        <v>79</v>
      </c>
      <c r="N42" s="911"/>
      <c r="O42" s="911">
        <f>SUM(O43:O44)</f>
        <v>83</v>
      </c>
      <c r="P42" s="911">
        <f>SUM(P43:P44)</f>
        <v>83</v>
      </c>
      <c r="Q42" s="911"/>
      <c r="R42" s="911"/>
      <c r="S42" s="911"/>
      <c r="T42" s="911"/>
      <c r="U42" s="916"/>
    </row>
    <row r="43" spans="1:21" ht="12" customHeight="1">
      <c r="A43" s="2562" t="s">
        <v>1296</v>
      </c>
      <c r="B43" s="918">
        <f>SUM(C43:E43)</f>
        <v>453</v>
      </c>
      <c r="C43" s="919">
        <f>SUM(G43)</f>
        <v>153</v>
      </c>
      <c r="D43" s="918">
        <f>SUM(J43+M43+P43+T43)</f>
        <v>293</v>
      </c>
      <c r="E43" s="919">
        <f>SUM(H43+K43+N43+Q43+U43)</f>
        <v>7</v>
      </c>
      <c r="F43" s="2563">
        <f>SUM(G43:H43)</f>
        <v>160</v>
      </c>
      <c r="G43" s="2564">
        <v>153</v>
      </c>
      <c r="H43" s="2564">
        <v>7</v>
      </c>
      <c r="I43" s="2218">
        <f>SUM(J43:K43)</f>
        <v>131</v>
      </c>
      <c r="J43" s="2564">
        <v>131</v>
      </c>
      <c r="K43" s="2564"/>
      <c r="L43" s="2565">
        <f>SUM(M43:N43)</f>
        <v>79</v>
      </c>
      <c r="M43" s="2566">
        <v>79</v>
      </c>
      <c r="N43" s="2564"/>
      <c r="O43" s="2567">
        <f>SUM(P43:Q43)</f>
        <v>83</v>
      </c>
      <c r="P43" s="2564">
        <v>83</v>
      </c>
      <c r="Q43" s="911"/>
      <c r="R43" s="911"/>
      <c r="S43" s="911"/>
      <c r="T43" s="911"/>
      <c r="U43" s="916"/>
    </row>
    <row r="44" spans="1:21" ht="12" customHeight="1">
      <c r="A44" s="2562" t="s">
        <v>1297</v>
      </c>
      <c r="B44" s="918">
        <f>SUM(C44:E44)</f>
        <v>50</v>
      </c>
      <c r="C44" s="919">
        <f>SUM(G44)</f>
        <v>50</v>
      </c>
      <c r="D44" s="918"/>
      <c r="E44" s="919"/>
      <c r="F44" s="2563">
        <f>SUM(G44:H44)</f>
        <v>50</v>
      </c>
      <c r="G44" s="2564">
        <v>50</v>
      </c>
      <c r="H44" s="2564"/>
      <c r="I44" s="2218"/>
      <c r="J44" s="2564"/>
      <c r="K44" s="2564"/>
      <c r="L44" s="2565"/>
      <c r="M44" s="2566"/>
      <c r="N44" s="2564"/>
      <c r="O44" s="2567"/>
      <c r="P44" s="2564"/>
      <c r="Q44" s="911"/>
      <c r="R44" s="911"/>
      <c r="S44" s="911"/>
      <c r="T44" s="911"/>
      <c r="U44" s="916"/>
    </row>
    <row r="45" spans="1:21" ht="12" customHeight="1">
      <c r="A45" s="755" t="s">
        <v>1251</v>
      </c>
      <c r="B45" s="909">
        <f>SUM(B46:B49)</f>
        <v>141</v>
      </c>
      <c r="C45" s="909">
        <f>SUM(C46:C49)</f>
        <v>56</v>
      </c>
      <c r="D45" s="909">
        <f t="shared" ref="D45:D56" si="13">SUM(J45+M45+P45+T45)</f>
        <v>76</v>
      </c>
      <c r="E45" s="909">
        <f>SUM(H45+K45+N45+Q45+U45)</f>
        <v>9</v>
      </c>
      <c r="F45" s="913">
        <f>SUM(F46:F49)</f>
        <v>58</v>
      </c>
      <c r="G45" s="909">
        <f>SUM(G46:G49)</f>
        <v>56</v>
      </c>
      <c r="H45" s="909">
        <f>SUM(H46:H49)</f>
        <v>2</v>
      </c>
      <c r="I45" s="913">
        <f t="shared" ref="I45:Q45" si="14">SUM(I46:I49)</f>
        <v>19</v>
      </c>
      <c r="J45" s="909">
        <f t="shared" si="14"/>
        <v>18</v>
      </c>
      <c r="K45" s="909">
        <f t="shared" si="14"/>
        <v>1</v>
      </c>
      <c r="L45" s="931">
        <f t="shared" si="14"/>
        <v>39</v>
      </c>
      <c r="M45" s="932">
        <f t="shared" si="14"/>
        <v>35</v>
      </c>
      <c r="N45" s="909">
        <f t="shared" si="14"/>
        <v>4</v>
      </c>
      <c r="O45" s="910">
        <f t="shared" si="14"/>
        <v>25</v>
      </c>
      <c r="P45" s="910">
        <f t="shared" si="14"/>
        <v>23</v>
      </c>
      <c r="Q45" s="910">
        <f t="shared" si="14"/>
        <v>2</v>
      </c>
      <c r="R45" s="911"/>
      <c r="S45" s="911"/>
      <c r="T45" s="911"/>
      <c r="U45" s="916"/>
    </row>
    <row r="46" spans="1:21" ht="12" customHeight="1">
      <c r="A46" s="917" t="s">
        <v>1203</v>
      </c>
      <c r="B46" s="918">
        <f t="shared" ref="B46:B56" si="15">SUM(C46:E46)</f>
        <v>77</v>
      </c>
      <c r="C46" s="919">
        <f>SUM(G46)</f>
        <v>56</v>
      </c>
      <c r="D46" s="919">
        <f t="shared" si="13"/>
        <v>18</v>
      </c>
      <c r="E46" s="919">
        <f>SUM(H46+K46+N46+Q46+U46)</f>
        <v>3</v>
      </c>
      <c r="F46" s="929">
        <f>SUM(G46:H46)</f>
        <v>58</v>
      </c>
      <c r="G46" s="919">
        <v>56</v>
      </c>
      <c r="H46" s="921">
        <v>2</v>
      </c>
      <c r="I46" s="922">
        <f>SUM(J46:K46)</f>
        <v>19</v>
      </c>
      <c r="J46" s="921">
        <v>18</v>
      </c>
      <c r="K46" s="921">
        <v>1</v>
      </c>
      <c r="L46" s="930"/>
      <c r="M46" s="924"/>
      <c r="N46" s="921"/>
      <c r="O46" s="918"/>
      <c r="P46" s="921"/>
      <c r="Q46" s="921"/>
      <c r="R46" s="921"/>
      <c r="S46" s="921"/>
      <c r="T46" s="921"/>
      <c r="U46" s="925"/>
    </row>
    <row r="47" spans="1:21" ht="12" customHeight="1">
      <c r="A47" s="917" t="s">
        <v>1207</v>
      </c>
      <c r="B47" s="918">
        <f>SUM(C47:E47)</f>
        <v>9</v>
      </c>
      <c r="C47" s="919"/>
      <c r="D47" s="919">
        <f t="shared" si="13"/>
        <v>8</v>
      </c>
      <c r="E47" s="919">
        <f>SUM(H47+K47+N47+Q47+U47)</f>
        <v>1</v>
      </c>
      <c r="F47" s="927"/>
      <c r="G47" s="921"/>
      <c r="H47" s="921"/>
      <c r="I47" s="927"/>
      <c r="J47" s="921"/>
      <c r="K47" s="921"/>
      <c r="L47" s="933">
        <f t="shared" ref="L47:L53" si="16">SUM(M47:N47)</f>
        <v>8</v>
      </c>
      <c r="M47" s="924">
        <v>7</v>
      </c>
      <c r="N47" s="921">
        <v>1</v>
      </c>
      <c r="O47" s="918">
        <f>SUM(P47:Q47)</f>
        <v>1</v>
      </c>
      <c r="P47" s="921">
        <v>1</v>
      </c>
      <c r="Q47" s="921"/>
      <c r="R47" s="921"/>
      <c r="S47" s="921"/>
      <c r="T47" s="921"/>
      <c r="U47" s="925"/>
    </row>
    <row r="48" spans="1:21" ht="12" customHeight="1">
      <c r="A48" s="917" t="s">
        <v>1145</v>
      </c>
      <c r="B48" s="918">
        <f>SUM(C48:E48)</f>
        <v>31</v>
      </c>
      <c r="C48" s="919"/>
      <c r="D48" s="919">
        <f t="shared" si="13"/>
        <v>28</v>
      </c>
      <c r="E48" s="919">
        <f>SUM(H48+K48+N48+Q48+U48)</f>
        <v>3</v>
      </c>
      <c r="F48" s="927"/>
      <c r="G48" s="921"/>
      <c r="H48" s="921"/>
      <c r="I48" s="927"/>
      <c r="J48" s="921"/>
      <c r="K48" s="921"/>
      <c r="L48" s="933">
        <f t="shared" si="16"/>
        <v>18</v>
      </c>
      <c r="M48" s="924">
        <v>17</v>
      </c>
      <c r="N48" s="921">
        <v>1</v>
      </c>
      <c r="O48" s="918">
        <f>SUM(P48:Q48)</f>
        <v>13</v>
      </c>
      <c r="P48" s="921">
        <v>11</v>
      </c>
      <c r="Q48" s="921">
        <v>2</v>
      </c>
      <c r="R48" s="921"/>
      <c r="S48" s="921"/>
      <c r="T48" s="921"/>
      <c r="U48" s="925"/>
    </row>
    <row r="49" spans="1:21" ht="12" customHeight="1">
      <c r="A49" s="917" t="s">
        <v>1206</v>
      </c>
      <c r="B49" s="918">
        <f t="shared" si="15"/>
        <v>24</v>
      </c>
      <c r="C49" s="919"/>
      <c r="D49" s="919">
        <f t="shared" si="13"/>
        <v>22</v>
      </c>
      <c r="E49" s="919">
        <f>SUM(H49+K49+N49+Q49+U49)</f>
        <v>2</v>
      </c>
      <c r="F49" s="927"/>
      <c r="G49" s="921"/>
      <c r="H49" s="921"/>
      <c r="I49" s="927"/>
      <c r="J49" s="921"/>
      <c r="K49" s="921"/>
      <c r="L49" s="933">
        <f t="shared" si="16"/>
        <v>13</v>
      </c>
      <c r="M49" s="924">
        <v>11</v>
      </c>
      <c r="N49" s="921">
        <v>2</v>
      </c>
      <c r="O49" s="918">
        <f t="shared" ref="O49:O56" si="17">SUM(P49:Q49)</f>
        <v>11</v>
      </c>
      <c r="P49" s="921">
        <v>11</v>
      </c>
      <c r="Q49" s="921"/>
      <c r="R49" s="921"/>
      <c r="S49" s="921"/>
      <c r="T49" s="921"/>
      <c r="U49" s="925"/>
    </row>
    <row r="50" spans="1:21" ht="12" customHeight="1">
      <c r="A50" s="755" t="s">
        <v>1115</v>
      </c>
      <c r="B50" s="910">
        <f t="shared" si="15"/>
        <v>55</v>
      </c>
      <c r="C50" s="909">
        <f t="shared" ref="C50:C56" si="18">SUM(G50)</f>
        <v>24</v>
      </c>
      <c r="D50" s="934">
        <f t="shared" si="13"/>
        <v>31</v>
      </c>
      <c r="E50" s="909"/>
      <c r="F50" s="913">
        <f>SUM(G50:H50)</f>
        <v>24</v>
      </c>
      <c r="G50" s="911">
        <v>24</v>
      </c>
      <c r="H50" s="911"/>
      <c r="I50" s="756">
        <f t="shared" ref="I50:I56" si="19">SUM(J50:K50)</f>
        <v>22</v>
      </c>
      <c r="J50" s="911">
        <v>22</v>
      </c>
      <c r="K50" s="911"/>
      <c r="L50" s="931">
        <f t="shared" si="16"/>
        <v>9</v>
      </c>
      <c r="M50" s="915">
        <v>9</v>
      </c>
      <c r="N50" s="911"/>
      <c r="O50" s="910"/>
      <c r="P50" s="911"/>
      <c r="Q50" s="911"/>
      <c r="R50" s="911"/>
      <c r="S50" s="911"/>
      <c r="T50" s="911"/>
      <c r="U50" s="916"/>
    </row>
    <row r="51" spans="1:21" ht="12" customHeight="1">
      <c r="A51" s="755" t="s">
        <v>733</v>
      </c>
      <c r="B51" s="910">
        <f t="shared" si="15"/>
        <v>691</v>
      </c>
      <c r="C51" s="909">
        <f t="shared" si="18"/>
        <v>151</v>
      </c>
      <c r="D51" s="909">
        <f t="shared" si="13"/>
        <v>472</v>
      </c>
      <c r="E51" s="909">
        <f>SUM(H51+K51+N51+Q51+U51)</f>
        <v>68</v>
      </c>
      <c r="F51" s="913">
        <f>SUM(G51:H51)</f>
        <v>168</v>
      </c>
      <c r="G51" s="909">
        <v>151</v>
      </c>
      <c r="H51" s="911">
        <v>17</v>
      </c>
      <c r="I51" s="756">
        <f t="shared" si="19"/>
        <v>128</v>
      </c>
      <c r="J51" s="911">
        <v>119</v>
      </c>
      <c r="K51" s="911">
        <v>9</v>
      </c>
      <c r="L51" s="931">
        <f t="shared" si="16"/>
        <v>137</v>
      </c>
      <c r="M51" s="915">
        <v>116</v>
      </c>
      <c r="N51" s="911">
        <v>21</v>
      </c>
      <c r="O51" s="910">
        <f t="shared" si="17"/>
        <v>114</v>
      </c>
      <c r="P51" s="911">
        <v>93</v>
      </c>
      <c r="Q51" s="911">
        <v>21</v>
      </c>
      <c r="R51" s="910">
        <f>SUM(T51:U51)</f>
        <v>144</v>
      </c>
      <c r="S51" s="911"/>
      <c r="T51" s="911">
        <v>144</v>
      </c>
      <c r="U51" s="916"/>
    </row>
    <row r="52" spans="1:21" ht="12" customHeight="1">
      <c r="A52" s="755" t="s">
        <v>1249</v>
      </c>
      <c r="B52" s="910">
        <f t="shared" si="15"/>
        <v>253</v>
      </c>
      <c r="C52" s="909">
        <f t="shared" si="18"/>
        <v>74</v>
      </c>
      <c r="D52" s="909">
        <f t="shared" si="13"/>
        <v>147</v>
      </c>
      <c r="E52" s="909">
        <f>SUM(H52+K52+N52+Q52+U52)</f>
        <v>32</v>
      </c>
      <c r="F52" s="913">
        <f>SUM(G52:H52)</f>
        <v>87</v>
      </c>
      <c r="G52" s="909">
        <v>74</v>
      </c>
      <c r="H52" s="911">
        <v>13</v>
      </c>
      <c r="I52" s="756">
        <f t="shared" si="19"/>
        <v>41</v>
      </c>
      <c r="J52" s="911">
        <v>41</v>
      </c>
      <c r="K52" s="911"/>
      <c r="L52" s="931">
        <f t="shared" si="16"/>
        <v>33</v>
      </c>
      <c r="M52" s="915">
        <v>33</v>
      </c>
      <c r="N52" s="911"/>
      <c r="O52" s="910">
        <f t="shared" si="17"/>
        <v>39</v>
      </c>
      <c r="P52" s="911">
        <v>39</v>
      </c>
      <c r="Q52" s="911"/>
      <c r="R52" s="910">
        <f>SUM(T52:U52)</f>
        <v>53</v>
      </c>
      <c r="S52" s="911"/>
      <c r="T52" s="911">
        <v>34</v>
      </c>
      <c r="U52" s="916">
        <v>19</v>
      </c>
    </row>
    <row r="53" spans="1:21" ht="12" customHeight="1">
      <c r="A53" s="755" t="s">
        <v>727</v>
      </c>
      <c r="B53" s="910">
        <f t="shared" si="15"/>
        <v>322</v>
      </c>
      <c r="C53" s="909">
        <f t="shared" si="18"/>
        <v>77</v>
      </c>
      <c r="D53" s="909">
        <f t="shared" si="13"/>
        <v>242</v>
      </c>
      <c r="E53" s="909">
        <f>SUM(H53+K53+N53+Q53+U53)</f>
        <v>3</v>
      </c>
      <c r="F53" s="913">
        <f>SUM(G53:H53)</f>
        <v>80</v>
      </c>
      <c r="G53" s="911">
        <v>77</v>
      </c>
      <c r="H53" s="911">
        <v>3</v>
      </c>
      <c r="I53" s="756">
        <f t="shared" si="19"/>
        <v>75</v>
      </c>
      <c r="J53" s="911">
        <v>75</v>
      </c>
      <c r="K53" s="911"/>
      <c r="L53" s="931">
        <f t="shared" si="16"/>
        <v>57</v>
      </c>
      <c r="M53" s="915">
        <v>57</v>
      </c>
      <c r="N53" s="911"/>
      <c r="O53" s="910">
        <f t="shared" si="17"/>
        <v>61</v>
      </c>
      <c r="P53" s="911">
        <v>61</v>
      </c>
      <c r="Q53" s="911"/>
      <c r="R53" s="910">
        <f>SUM(T53:U53)</f>
        <v>49</v>
      </c>
      <c r="S53" s="911"/>
      <c r="T53" s="911">
        <v>49</v>
      </c>
      <c r="U53" s="916"/>
    </row>
    <row r="54" spans="1:21" ht="12" customHeight="1">
      <c r="A54" s="755" t="s">
        <v>728</v>
      </c>
      <c r="B54" s="910">
        <f t="shared" si="15"/>
        <v>723</v>
      </c>
      <c r="C54" s="909">
        <f t="shared" si="18"/>
        <v>210</v>
      </c>
      <c r="D54" s="909">
        <f t="shared" si="13"/>
        <v>513</v>
      </c>
      <c r="E54" s="909"/>
      <c r="F54" s="762">
        <f>SUM(F55:F56)</f>
        <v>210</v>
      </c>
      <c r="G54" s="911">
        <f>SUM(G55:G56)</f>
        <v>210</v>
      </c>
      <c r="H54" s="911"/>
      <c r="I54" s="756">
        <f t="shared" si="19"/>
        <v>193</v>
      </c>
      <c r="J54" s="911">
        <f>SUM(J55:J56)</f>
        <v>193</v>
      </c>
      <c r="K54" s="915"/>
      <c r="L54" s="911">
        <f>SUM(L55:L56)</f>
        <v>118</v>
      </c>
      <c r="M54" s="915">
        <f>SUM(M55:M56)</f>
        <v>118</v>
      </c>
      <c r="N54" s="915"/>
      <c r="O54" s="935">
        <f t="shared" si="17"/>
        <v>120</v>
      </c>
      <c r="P54" s="911">
        <f>SUM(P55:P56)</f>
        <v>120</v>
      </c>
      <c r="Q54" s="911"/>
      <c r="R54" s="911">
        <f>SUM(R55:R56)</f>
        <v>82</v>
      </c>
      <c r="S54" s="911"/>
      <c r="T54" s="911">
        <f>SUM(T55:T56)</f>
        <v>82</v>
      </c>
      <c r="U54" s="916"/>
    </row>
    <row r="55" spans="1:21" ht="12" customHeight="1">
      <c r="A55" s="917" t="s">
        <v>1208</v>
      </c>
      <c r="B55" s="918">
        <f t="shared" si="15"/>
        <v>670</v>
      </c>
      <c r="C55" s="919">
        <f t="shared" si="18"/>
        <v>169</v>
      </c>
      <c r="D55" s="919">
        <f t="shared" si="13"/>
        <v>501</v>
      </c>
      <c r="E55" s="919"/>
      <c r="F55" s="927">
        <f>SUM(G55:H55)</f>
        <v>169</v>
      </c>
      <c r="G55" s="921">
        <v>169</v>
      </c>
      <c r="H55" s="921"/>
      <c r="I55" s="922">
        <f t="shared" si="19"/>
        <v>190</v>
      </c>
      <c r="J55" s="921">
        <v>190</v>
      </c>
      <c r="K55" s="921"/>
      <c r="L55" s="933">
        <f>SUM(M55:N55)</f>
        <v>113</v>
      </c>
      <c r="M55" s="924">
        <v>113</v>
      </c>
      <c r="N55" s="921"/>
      <c r="O55" s="918">
        <f t="shared" si="17"/>
        <v>116</v>
      </c>
      <c r="P55" s="921">
        <v>116</v>
      </c>
      <c r="Q55" s="921"/>
      <c r="R55" s="918">
        <f>SUM(T55:U55)</f>
        <v>82</v>
      </c>
      <c r="S55" s="921"/>
      <c r="T55" s="921">
        <v>82</v>
      </c>
      <c r="U55" s="925"/>
    </row>
    <row r="56" spans="1:21" ht="12" customHeight="1">
      <c r="A56" s="936" t="s">
        <v>1209</v>
      </c>
      <c r="B56" s="937">
        <f t="shared" si="15"/>
        <v>53</v>
      </c>
      <c r="C56" s="938">
        <f t="shared" si="18"/>
        <v>41</v>
      </c>
      <c r="D56" s="938">
        <f t="shared" si="13"/>
        <v>12</v>
      </c>
      <c r="E56" s="938"/>
      <c r="F56" s="939">
        <f>SUM(G56:H56)</f>
        <v>41</v>
      </c>
      <c r="G56" s="940">
        <v>41</v>
      </c>
      <c r="H56" s="940"/>
      <c r="I56" s="941">
        <f t="shared" si="19"/>
        <v>3</v>
      </c>
      <c r="J56" s="940">
        <v>3</v>
      </c>
      <c r="K56" s="940"/>
      <c r="L56" s="942">
        <f>SUM(M56:N56)</f>
        <v>5</v>
      </c>
      <c r="M56" s="943">
        <v>5</v>
      </c>
      <c r="N56" s="940"/>
      <c r="O56" s="937">
        <f t="shared" si="17"/>
        <v>4</v>
      </c>
      <c r="P56" s="940">
        <v>4</v>
      </c>
      <c r="Q56" s="940"/>
      <c r="R56" s="937"/>
      <c r="S56" s="940"/>
      <c r="T56" s="940"/>
      <c r="U56" s="944"/>
    </row>
    <row r="57" spans="1:21" ht="16.5" customHeight="1">
      <c r="A57" s="197"/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945" t="s">
        <v>408</v>
      </c>
      <c r="S57" s="197"/>
      <c r="T57" s="198"/>
      <c r="U57" s="197"/>
    </row>
    <row r="58" spans="1:2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0.5" hidden="1" customHeight="1">
      <c r="A64" s="2"/>
      <c r="B64" s="2"/>
      <c r="C64" s="38"/>
      <c r="D64" s="2"/>
      <c r="E64" s="38"/>
      <c r="F64" s="38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9.9499999999999993" customHeight="1">
      <c r="A65" s="32"/>
      <c r="B65" s="32"/>
      <c r="C65" s="39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2"/>
      <c r="P65" s="2"/>
      <c r="Q65" s="2"/>
      <c r="R65" s="2"/>
      <c r="S65" s="2"/>
      <c r="T65" s="2"/>
      <c r="U65" s="2"/>
    </row>
    <row r="66" spans="1:21" ht="10.5" hidden="1" customHeight="1">
      <c r="A66" s="2"/>
      <c r="B66" s="2"/>
      <c r="C66" s="38"/>
      <c r="D66" s="2"/>
      <c r="E66" s="38"/>
      <c r="F66" s="38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9.9499999999999993" customHeight="1">
      <c r="A67" s="2"/>
      <c r="B67" s="2"/>
      <c r="C67" s="38"/>
      <c r="D67" s="2"/>
      <c r="E67" s="2"/>
      <c r="F67" s="38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9.9499999999999993" customHeight="1">
      <c r="A68" s="2"/>
      <c r="B68" s="2"/>
      <c r="C68" s="38"/>
      <c r="D68" s="2"/>
      <c r="E68" s="2"/>
      <c r="F68" s="38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9.9499999999999993" customHeight="1">
      <c r="A69" s="2"/>
      <c r="B69" s="2"/>
      <c r="C69" s="38"/>
      <c r="D69" s="2"/>
      <c r="E69" s="2"/>
      <c r="F69" s="38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9.9499999999999993" customHeight="1">
      <c r="A70" s="2"/>
      <c r="B70" s="2"/>
      <c r="C70" s="38"/>
      <c r="D70" s="2"/>
      <c r="E70" s="2"/>
      <c r="F70" s="38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9.9499999999999993" customHeight="1">
      <c r="A71" s="2"/>
      <c r="B71" s="2"/>
      <c r="C71" s="38"/>
      <c r="D71" s="2"/>
      <c r="E71" s="2"/>
      <c r="F71" s="3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9.9499999999999993" customHeight="1">
      <c r="A72" s="2"/>
      <c r="B72" s="2"/>
      <c r="C72" s="38"/>
      <c r="D72" s="2"/>
      <c r="E72" s="2"/>
      <c r="F72" s="38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9.9499999999999993" customHeight="1">
      <c r="A73" s="2"/>
      <c r="B73" s="2"/>
      <c r="C73" s="38"/>
      <c r="D73" s="2"/>
      <c r="E73" s="2"/>
      <c r="F73" s="38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9.9499999999999993" customHeight="1">
      <c r="A74" s="2"/>
      <c r="B74" s="2"/>
      <c r="C74" s="38"/>
      <c r="D74" s="2"/>
      <c r="E74" s="2"/>
      <c r="F74" s="38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9.9499999999999993" customHeight="1">
      <c r="A75" s="2"/>
      <c r="B75" s="2"/>
      <c r="C75" s="38"/>
      <c r="D75" s="2"/>
      <c r="E75" s="2"/>
      <c r="F75" s="38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9.9499999999999993" customHeight="1">
      <c r="A76" s="2"/>
      <c r="B76" s="2"/>
      <c r="C76" s="38"/>
      <c r="D76" s="2"/>
      <c r="E76" s="2"/>
      <c r="F76" s="38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9.9499999999999993" customHeight="1">
      <c r="A77" s="2"/>
      <c r="B77" s="2"/>
      <c r="C77" s="38"/>
      <c r="D77" s="2"/>
      <c r="E77" s="2"/>
      <c r="F77" s="38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9.9499999999999993" customHeight="1">
      <c r="A78" s="2"/>
      <c r="B78" s="2"/>
      <c r="C78" s="38"/>
      <c r="D78" s="2"/>
      <c r="E78" s="2"/>
      <c r="F78" s="38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9.9499999999999993" customHeight="1">
      <c r="A79" s="2"/>
      <c r="B79" s="2"/>
      <c r="C79" s="38"/>
      <c r="D79" s="2"/>
      <c r="E79" s="2"/>
      <c r="F79" s="38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9.9499999999999993" customHeight="1">
      <c r="A80" s="2"/>
      <c r="B80" s="2"/>
      <c r="C80" s="38"/>
      <c r="D80" s="2"/>
      <c r="E80" s="2"/>
      <c r="F80" s="38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9.9499999999999993" customHeight="1">
      <c r="A81" s="2"/>
      <c r="B81" s="2"/>
      <c r="C81" s="38"/>
      <c r="D81" s="2"/>
      <c r="E81" s="2"/>
      <c r="F81" s="38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1" ht="9.9499999999999993" customHeight="1">
      <c r="A82" s="2"/>
      <c r="B82" s="2"/>
      <c r="C82" s="38"/>
      <c r="D82" s="2"/>
      <c r="E82" s="2"/>
      <c r="F82" s="38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9.9499999999999993" customHeight="1">
      <c r="A83" s="2"/>
      <c r="B83" s="2"/>
      <c r="C83" s="38"/>
      <c r="D83" s="2"/>
      <c r="E83" s="2"/>
      <c r="F83" s="38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0.9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9.9499999999999993" customHeight="1">
      <c r="M85" s="2"/>
      <c r="N85" s="2"/>
      <c r="O85" s="2"/>
      <c r="P85" s="2"/>
      <c r="Q85" s="2"/>
      <c r="R85" s="2"/>
      <c r="U85" s="2"/>
    </row>
    <row r="86" spans="1:21" ht="8.1" customHeight="1">
      <c r="A86" s="2"/>
      <c r="B86" s="2"/>
      <c r="C86" s="2"/>
      <c r="D86" s="2"/>
      <c r="E86" s="2"/>
    </row>
    <row r="87" spans="1:21" ht="8.1" customHeight="1"/>
  </sheetData>
  <sheetProtection password="CA55" sheet="1" objects="1" scenarios="1"/>
  <mergeCells count="9">
    <mergeCell ref="R7:U7"/>
    <mergeCell ref="A1:U1"/>
    <mergeCell ref="A3:U3"/>
    <mergeCell ref="A4:U4"/>
    <mergeCell ref="A6:U6"/>
    <mergeCell ref="B7:E7"/>
    <mergeCell ref="I7:K7"/>
    <mergeCell ref="L7:N7"/>
    <mergeCell ref="O7:Q7"/>
  </mergeCells>
  <phoneticPr fontId="101" type="noConversion"/>
  <printOptions horizontalCentered="1"/>
  <pageMargins left="0.59055118110236227" right="0.78740157480314965" top="0.39370078740157483" bottom="0.19685039370078741" header="0.19685039370078741" footer="0"/>
  <pageSetup scale="78" firstPageNumber="11" orientation="landscape" useFirstPageNumber="1" horizontalDpi="300" verticalDpi="300" r:id="rId1"/>
  <headerFooter alignWithMargins="0">
    <oddHeader xml:space="preserve">&amp;R&amp;"Helv,Negrita"&amp;12&amp;[13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W30"/>
  <sheetViews>
    <sheetView showGridLines="0" workbookViewId="0">
      <selection activeCell="C38" sqref="C38"/>
    </sheetView>
  </sheetViews>
  <sheetFormatPr baseColWidth="10" defaultColWidth="9.83203125" defaultRowHeight="10.5"/>
  <cols>
    <col min="1" max="1" width="39.6640625" style="2671" customWidth="1"/>
    <col min="2" max="2" width="10.5" style="2671" bestFit="1" customWidth="1"/>
    <col min="3" max="5" width="10" style="2671" bestFit="1" customWidth="1"/>
    <col min="6" max="6" width="10.1640625" style="2671" customWidth="1"/>
    <col min="7" max="7" width="10.83203125" style="2671" customWidth="1"/>
    <col min="8" max="12" width="10" style="2671" bestFit="1" customWidth="1"/>
    <col min="13" max="13" width="8.6640625" style="2671" customWidth="1"/>
    <col min="14" max="14" width="8.1640625" style="2671" customWidth="1"/>
    <col min="15" max="15" width="7.83203125" style="2671" customWidth="1"/>
    <col min="16" max="16" width="0" style="2671" hidden="1" customWidth="1"/>
    <col min="17" max="19" width="7.83203125" style="2671" customWidth="1"/>
    <col min="20" max="20" width="0" style="2671" hidden="1" customWidth="1"/>
    <col min="21" max="22" width="7.83203125" style="2671" customWidth="1"/>
    <col min="23" max="23" width="1.83203125" style="2671" customWidth="1"/>
    <col min="24" max="16384" width="9.83203125" style="2671"/>
  </cols>
  <sheetData>
    <row r="1" spans="1:23" ht="21.75" customHeight="1">
      <c r="A1" s="3341" t="s">
        <v>359</v>
      </c>
      <c r="B1" s="3341"/>
      <c r="C1" s="3341"/>
      <c r="D1" s="3341"/>
      <c r="E1" s="3341"/>
      <c r="F1" s="3341"/>
      <c r="G1" s="3341"/>
      <c r="H1" s="3341"/>
      <c r="I1" s="3341"/>
      <c r="J1" s="3341"/>
      <c r="K1" s="3341"/>
      <c r="L1" s="3341"/>
      <c r="M1" s="3341"/>
      <c r="N1" s="3341"/>
    </row>
    <row r="2" spans="1:23" ht="11.1" customHeight="1">
      <c r="A2" s="2672"/>
      <c r="B2" s="2672"/>
      <c r="C2" s="2672"/>
      <c r="D2" s="2672"/>
      <c r="E2" s="2672"/>
      <c r="F2" s="2672"/>
      <c r="G2" s="2672"/>
      <c r="H2" s="2672"/>
      <c r="I2" s="2672"/>
      <c r="J2" s="2672"/>
      <c r="K2" s="2672"/>
      <c r="L2" s="2672"/>
      <c r="M2" s="2672"/>
      <c r="N2" s="2672"/>
    </row>
    <row r="3" spans="1:23" ht="21" customHeight="1">
      <c r="A3" s="3342" t="s">
        <v>772</v>
      </c>
      <c r="B3" s="3342"/>
      <c r="C3" s="3342"/>
      <c r="D3" s="3342"/>
      <c r="E3" s="3342"/>
      <c r="F3" s="3342"/>
      <c r="G3" s="3342"/>
      <c r="H3" s="3342"/>
      <c r="I3" s="3342"/>
      <c r="J3" s="3342"/>
      <c r="K3" s="3342"/>
      <c r="L3" s="3342"/>
      <c r="M3" s="3342"/>
      <c r="N3" s="3342"/>
    </row>
    <row r="4" spans="1:23" ht="18" customHeight="1">
      <c r="A4" s="3342" t="s">
        <v>1055</v>
      </c>
      <c r="B4" s="3342"/>
      <c r="C4" s="3342"/>
      <c r="D4" s="3342"/>
      <c r="E4" s="3342"/>
      <c r="F4" s="3342"/>
      <c r="G4" s="3342"/>
      <c r="H4" s="3342"/>
      <c r="I4" s="3342"/>
      <c r="J4" s="3342"/>
      <c r="K4" s="3342"/>
      <c r="L4" s="3342"/>
      <c r="M4" s="3342"/>
      <c r="N4" s="3342"/>
    </row>
    <row r="5" spans="1:23" ht="15" customHeight="1">
      <c r="A5" s="2632"/>
      <c r="B5" s="2632"/>
      <c r="C5" s="2632"/>
      <c r="D5" s="2632"/>
      <c r="E5" s="2632"/>
      <c r="F5" s="2632"/>
      <c r="G5" s="2632"/>
      <c r="H5" s="2632"/>
      <c r="I5" s="2632"/>
      <c r="J5" s="2632"/>
      <c r="K5" s="2632"/>
      <c r="L5" s="2632"/>
      <c r="M5" s="2632"/>
      <c r="N5" s="2632"/>
    </row>
    <row r="6" spans="1:23" ht="18.75" customHeight="1">
      <c r="A6" s="3343" t="s">
        <v>773</v>
      </c>
      <c r="B6" s="3343"/>
      <c r="C6" s="3343"/>
      <c r="D6" s="3343"/>
      <c r="E6" s="3343"/>
      <c r="F6" s="3343"/>
      <c r="G6" s="3343"/>
      <c r="H6" s="3343"/>
      <c r="I6" s="3343"/>
      <c r="J6" s="3343"/>
      <c r="K6" s="3343"/>
      <c r="L6" s="3343"/>
      <c r="M6" s="3343"/>
      <c r="N6" s="3343"/>
      <c r="O6" s="2673"/>
      <c r="P6" s="2673"/>
      <c r="Q6" s="2673"/>
      <c r="R6" s="2673"/>
      <c r="S6" s="2673"/>
      <c r="T6" s="2673"/>
      <c r="U6" s="2673"/>
      <c r="V6" s="2673"/>
    </row>
    <row r="7" spans="1:23" ht="12" customHeight="1">
      <c r="A7" s="2674"/>
      <c r="B7" s="2675"/>
      <c r="C7" s="2675"/>
      <c r="D7" s="2675"/>
      <c r="E7" s="2676"/>
      <c r="F7" s="2675"/>
      <c r="G7" s="2675"/>
      <c r="H7" s="2676"/>
      <c r="I7" s="2675"/>
      <c r="J7" s="2675"/>
      <c r="K7" s="2676"/>
      <c r="L7" s="2675"/>
      <c r="M7" s="2675"/>
      <c r="N7" s="2676"/>
      <c r="O7" s="2673"/>
      <c r="P7" s="2673"/>
      <c r="Q7" s="2673"/>
      <c r="R7" s="2673"/>
      <c r="S7" s="2673"/>
      <c r="T7" s="2673"/>
      <c r="U7" s="2673"/>
      <c r="V7" s="2673"/>
      <c r="W7" s="2673"/>
    </row>
    <row r="8" spans="1:23" ht="12" customHeight="1">
      <c r="A8" s="2677"/>
      <c r="B8" s="3338" t="s">
        <v>1248</v>
      </c>
      <c r="C8" s="3339"/>
      <c r="D8" s="3339"/>
      <c r="E8" s="3340"/>
      <c r="F8" s="3338" t="s">
        <v>774</v>
      </c>
      <c r="G8" s="3339"/>
      <c r="H8" s="3340"/>
      <c r="I8" s="3338" t="s">
        <v>1257</v>
      </c>
      <c r="J8" s="3339"/>
      <c r="K8" s="3340"/>
      <c r="L8" s="3338" t="s">
        <v>1258</v>
      </c>
      <c r="M8" s="3339"/>
      <c r="N8" s="3340"/>
      <c r="O8" s="2673"/>
      <c r="P8" s="2673"/>
      <c r="Q8" s="2673"/>
      <c r="R8" s="2673"/>
      <c r="S8" s="2673"/>
      <c r="T8" s="2673"/>
      <c r="U8" s="2673"/>
      <c r="V8" s="2673"/>
      <c r="W8" s="2673"/>
    </row>
    <row r="9" spans="1:23" ht="12" customHeight="1">
      <c r="A9" s="2677"/>
      <c r="B9" s="2678"/>
      <c r="C9" s="2679"/>
      <c r="D9" s="2679"/>
      <c r="E9" s="2679"/>
      <c r="F9" s="2680"/>
      <c r="G9" s="2679"/>
      <c r="H9" s="2679"/>
      <c r="I9" s="2680"/>
      <c r="J9" s="2679"/>
      <c r="K9" s="2679"/>
      <c r="L9" s="2680"/>
      <c r="M9" s="2679"/>
      <c r="N9" s="2679"/>
      <c r="O9" s="2673"/>
      <c r="P9" s="2673"/>
      <c r="Q9" s="2673"/>
      <c r="R9" s="2673"/>
      <c r="S9" s="2673"/>
      <c r="T9" s="2673"/>
      <c r="U9" s="2673"/>
      <c r="V9" s="2673"/>
      <c r="W9" s="2673"/>
    </row>
    <row r="10" spans="1:23" ht="15" customHeight="1">
      <c r="A10" s="2681" t="s">
        <v>492</v>
      </c>
      <c r="B10" s="2682" t="s">
        <v>414</v>
      </c>
      <c r="C10" s="2682" t="s">
        <v>467</v>
      </c>
      <c r="D10" s="2682" t="s">
        <v>473</v>
      </c>
      <c r="E10" s="2682" t="s">
        <v>474</v>
      </c>
      <c r="F10" s="2683" t="s">
        <v>418</v>
      </c>
      <c r="G10" s="2682" t="s">
        <v>467</v>
      </c>
      <c r="H10" s="2684" t="s">
        <v>474</v>
      </c>
      <c r="I10" s="2683" t="s">
        <v>418</v>
      </c>
      <c r="J10" s="2682" t="s">
        <v>473</v>
      </c>
      <c r="K10" s="2682" t="s">
        <v>474</v>
      </c>
      <c r="L10" s="2683" t="s">
        <v>418</v>
      </c>
      <c r="M10" s="2682" t="s">
        <v>473</v>
      </c>
      <c r="N10" s="2682" t="s">
        <v>474</v>
      </c>
      <c r="O10" s="2673"/>
      <c r="P10" s="2673"/>
      <c r="Q10" s="2673"/>
      <c r="R10" s="2673"/>
      <c r="S10" s="2673"/>
      <c r="T10" s="2673"/>
      <c r="U10" s="2673"/>
      <c r="V10" s="2673"/>
      <c r="W10" s="2673"/>
    </row>
    <row r="11" spans="1:23" ht="12" customHeight="1">
      <c r="A11" s="2685"/>
      <c r="B11" s="2686" t="s">
        <v>396</v>
      </c>
      <c r="C11" s="2686" t="s">
        <v>476</v>
      </c>
      <c r="D11" s="2686" t="s">
        <v>477</v>
      </c>
      <c r="E11" s="2686" t="s">
        <v>478</v>
      </c>
      <c r="F11" s="2687"/>
      <c r="G11" s="2688" t="s">
        <v>476</v>
      </c>
      <c r="H11" s="2689" t="s">
        <v>478</v>
      </c>
      <c r="I11" s="2687"/>
      <c r="J11" s="2686" t="s">
        <v>477</v>
      </c>
      <c r="K11" s="2686" t="s">
        <v>478</v>
      </c>
      <c r="L11" s="2687"/>
      <c r="M11" s="2686" t="s">
        <v>477</v>
      </c>
      <c r="N11" s="2686" t="s">
        <v>478</v>
      </c>
      <c r="O11" s="2673"/>
      <c r="P11" s="2673"/>
      <c r="Q11" s="2673"/>
      <c r="R11" s="2673"/>
      <c r="S11" s="2673"/>
      <c r="T11" s="2673"/>
      <c r="U11" s="2673"/>
      <c r="V11" s="2673"/>
      <c r="W11" s="2673"/>
    </row>
    <row r="12" spans="1:23" ht="10.5" hidden="1" customHeight="1">
      <c r="A12" s="2690"/>
      <c r="B12" s="2691"/>
      <c r="C12" s="2692"/>
      <c r="D12" s="2691"/>
      <c r="E12" s="2692"/>
      <c r="F12" s="2693"/>
      <c r="G12" s="2691"/>
      <c r="H12" s="2691"/>
      <c r="I12" s="2694"/>
      <c r="J12" s="2691"/>
      <c r="K12" s="2691"/>
      <c r="L12" s="2694"/>
      <c r="M12" s="2691"/>
      <c r="N12" s="2691"/>
      <c r="O12" s="2673"/>
      <c r="P12" s="2673"/>
      <c r="Q12" s="2673"/>
      <c r="R12" s="2673"/>
      <c r="S12" s="2673"/>
      <c r="T12" s="2673"/>
      <c r="U12" s="2673"/>
      <c r="V12" s="2673"/>
    </row>
    <row r="13" spans="1:23" ht="24.95" customHeight="1">
      <c r="A13" s="2695" t="s">
        <v>380</v>
      </c>
      <c r="B13" s="2696">
        <f t="shared" ref="B13:B29" si="0">SUM(C13:E13)</f>
        <v>12049</v>
      </c>
      <c r="C13" s="2697">
        <f t="shared" ref="C13:N13" si="1">SUM(C14:C29)</f>
        <v>5056</v>
      </c>
      <c r="D13" s="2696">
        <f t="shared" si="1"/>
        <v>6594</v>
      </c>
      <c r="E13" s="2696">
        <f t="shared" si="1"/>
        <v>399</v>
      </c>
      <c r="F13" s="2698">
        <f t="shared" si="1"/>
        <v>5234</v>
      </c>
      <c r="G13" s="2696">
        <f t="shared" si="1"/>
        <v>5056</v>
      </c>
      <c r="H13" s="2696">
        <f t="shared" si="1"/>
        <v>178</v>
      </c>
      <c r="I13" s="2698">
        <f t="shared" si="1"/>
        <v>3797</v>
      </c>
      <c r="J13" s="2696">
        <f t="shared" si="1"/>
        <v>3651</v>
      </c>
      <c r="K13" s="2696">
        <f t="shared" si="1"/>
        <v>146</v>
      </c>
      <c r="L13" s="2698">
        <f t="shared" si="1"/>
        <v>3018</v>
      </c>
      <c r="M13" s="2696">
        <f t="shared" si="1"/>
        <v>2943</v>
      </c>
      <c r="N13" s="2696">
        <f t="shared" si="1"/>
        <v>75</v>
      </c>
      <c r="O13" s="2673"/>
      <c r="P13" s="2673"/>
      <c r="Q13" s="2673"/>
      <c r="R13" s="2673"/>
      <c r="S13" s="2673"/>
      <c r="T13" s="2673"/>
      <c r="U13" s="2673"/>
      <c r="V13" s="2673"/>
    </row>
    <row r="14" spans="1:23" ht="24.95" customHeight="1">
      <c r="A14" s="2699" t="s">
        <v>419</v>
      </c>
      <c r="B14" s="2700">
        <f t="shared" si="0"/>
        <v>3383</v>
      </c>
      <c r="C14" s="2701">
        <f t="shared" ref="C14:C29" si="2">SUM(G14)</f>
        <v>1500</v>
      </c>
      <c r="D14" s="2700">
        <f t="shared" ref="D14:D29" si="3">SUM(J14+M14)</f>
        <v>1806</v>
      </c>
      <c r="E14" s="2700">
        <f t="shared" ref="E14:E28" si="4">SUM(H14+K14+N14+R14)</f>
        <v>77</v>
      </c>
      <c r="F14" s="2702">
        <f t="shared" ref="F14:F29" si="5">SUM(G14:H14)</f>
        <v>1501</v>
      </c>
      <c r="G14" s="2701">
        <v>1500</v>
      </c>
      <c r="H14" s="2703">
        <v>1</v>
      </c>
      <c r="I14" s="2702">
        <f t="shared" ref="I14:I29" si="6">SUM(J14:K14)</f>
        <v>1036</v>
      </c>
      <c r="J14" s="2703">
        <v>991</v>
      </c>
      <c r="K14" s="2703">
        <v>45</v>
      </c>
      <c r="L14" s="2702">
        <f t="shared" ref="L14:L29" si="7">SUM(M14:N14)</f>
        <v>846</v>
      </c>
      <c r="M14" s="2703">
        <v>815</v>
      </c>
      <c r="N14" s="2703">
        <v>31</v>
      </c>
      <c r="O14" s="2673"/>
      <c r="P14" s="2673"/>
      <c r="Q14" s="2673"/>
      <c r="R14" s="2673"/>
      <c r="S14" s="2673"/>
      <c r="T14" s="2673"/>
      <c r="U14" s="2673"/>
      <c r="V14" s="2673"/>
    </row>
    <row r="15" spans="1:23" ht="24.95" customHeight="1">
      <c r="A15" s="2699" t="s">
        <v>420</v>
      </c>
      <c r="B15" s="2700">
        <f t="shared" si="0"/>
        <v>835</v>
      </c>
      <c r="C15" s="2701">
        <f t="shared" si="2"/>
        <v>364</v>
      </c>
      <c r="D15" s="2700">
        <f t="shared" si="3"/>
        <v>443</v>
      </c>
      <c r="E15" s="2700">
        <f t="shared" si="4"/>
        <v>28</v>
      </c>
      <c r="F15" s="2702">
        <f t="shared" si="5"/>
        <v>380</v>
      </c>
      <c r="G15" s="2701">
        <v>364</v>
      </c>
      <c r="H15" s="2703">
        <v>16</v>
      </c>
      <c r="I15" s="2702">
        <f t="shared" si="6"/>
        <v>249</v>
      </c>
      <c r="J15" s="2703">
        <v>241</v>
      </c>
      <c r="K15" s="2703">
        <v>8</v>
      </c>
      <c r="L15" s="2702">
        <f t="shared" si="7"/>
        <v>206</v>
      </c>
      <c r="M15" s="2703">
        <v>202</v>
      </c>
      <c r="N15" s="2703">
        <v>4</v>
      </c>
      <c r="O15" s="2673"/>
      <c r="P15" s="2673"/>
      <c r="Q15" s="2673"/>
      <c r="R15" s="2673"/>
      <c r="S15" s="2673"/>
      <c r="T15" s="2673"/>
      <c r="U15" s="2673"/>
      <c r="V15" s="2673"/>
    </row>
    <row r="16" spans="1:23" ht="24.95" customHeight="1">
      <c r="A16" s="2699" t="s">
        <v>421</v>
      </c>
      <c r="B16" s="2700">
        <f t="shared" si="0"/>
        <v>1141</v>
      </c>
      <c r="C16" s="2701">
        <f t="shared" si="2"/>
        <v>476</v>
      </c>
      <c r="D16" s="2700">
        <f t="shared" si="3"/>
        <v>611</v>
      </c>
      <c r="E16" s="2700">
        <f t="shared" si="4"/>
        <v>54</v>
      </c>
      <c r="F16" s="2702">
        <f t="shared" si="5"/>
        <v>499</v>
      </c>
      <c r="G16" s="2701">
        <v>476</v>
      </c>
      <c r="H16" s="2703">
        <v>23</v>
      </c>
      <c r="I16" s="2702">
        <f t="shared" si="6"/>
        <v>383</v>
      </c>
      <c r="J16" s="2703">
        <v>362</v>
      </c>
      <c r="K16" s="2703">
        <v>21</v>
      </c>
      <c r="L16" s="2702">
        <f t="shared" si="7"/>
        <v>259</v>
      </c>
      <c r="M16" s="2703">
        <v>249</v>
      </c>
      <c r="N16" s="2703">
        <v>10</v>
      </c>
      <c r="O16" s="2673"/>
      <c r="P16" s="2673"/>
      <c r="Q16" s="2673"/>
      <c r="R16" s="2673"/>
      <c r="S16" s="2673"/>
      <c r="T16" s="2673"/>
      <c r="U16" s="2673"/>
      <c r="V16" s="2673"/>
    </row>
    <row r="17" spans="1:22" ht="24.95" customHeight="1">
      <c r="A17" s="2699" t="s">
        <v>422</v>
      </c>
      <c r="B17" s="2700">
        <f t="shared" si="0"/>
        <v>970</v>
      </c>
      <c r="C17" s="2701">
        <f t="shared" si="2"/>
        <v>326</v>
      </c>
      <c r="D17" s="2700">
        <f t="shared" si="3"/>
        <v>617</v>
      </c>
      <c r="E17" s="2700">
        <f t="shared" si="4"/>
        <v>27</v>
      </c>
      <c r="F17" s="2702">
        <f t="shared" si="5"/>
        <v>336</v>
      </c>
      <c r="G17" s="2701">
        <v>326</v>
      </c>
      <c r="H17" s="2703">
        <v>10</v>
      </c>
      <c r="I17" s="2702">
        <f t="shared" si="6"/>
        <v>365</v>
      </c>
      <c r="J17" s="2703">
        <v>353</v>
      </c>
      <c r="K17" s="2703">
        <v>12</v>
      </c>
      <c r="L17" s="2702">
        <f t="shared" si="7"/>
        <v>269</v>
      </c>
      <c r="M17" s="2703">
        <v>264</v>
      </c>
      <c r="N17" s="2703">
        <v>5</v>
      </c>
      <c r="O17" s="2673"/>
      <c r="P17" s="2673"/>
      <c r="Q17" s="2673"/>
      <c r="R17" s="2673"/>
      <c r="S17" s="2673"/>
      <c r="T17" s="2673"/>
      <c r="U17" s="2673"/>
      <c r="V17" s="2673"/>
    </row>
    <row r="18" spans="1:22" ht="24.95" customHeight="1">
      <c r="A18" s="2699" t="s">
        <v>423</v>
      </c>
      <c r="B18" s="2700">
        <f t="shared" si="0"/>
        <v>973</v>
      </c>
      <c r="C18" s="2701">
        <f t="shared" si="2"/>
        <v>381</v>
      </c>
      <c r="D18" s="2700">
        <f t="shared" si="3"/>
        <v>558</v>
      </c>
      <c r="E18" s="2700">
        <f t="shared" si="4"/>
        <v>34</v>
      </c>
      <c r="F18" s="2702">
        <f t="shared" si="5"/>
        <v>398</v>
      </c>
      <c r="G18" s="2701">
        <v>381</v>
      </c>
      <c r="H18" s="2703">
        <v>17</v>
      </c>
      <c r="I18" s="2702">
        <f t="shared" si="6"/>
        <v>332</v>
      </c>
      <c r="J18" s="2703">
        <v>317</v>
      </c>
      <c r="K18" s="2703">
        <v>15</v>
      </c>
      <c r="L18" s="2702">
        <f t="shared" si="7"/>
        <v>243</v>
      </c>
      <c r="M18" s="2703">
        <v>241</v>
      </c>
      <c r="N18" s="2703">
        <v>2</v>
      </c>
      <c r="O18" s="2673"/>
      <c r="P18" s="2673"/>
      <c r="Q18" s="2673"/>
      <c r="R18" s="2673"/>
      <c r="S18" s="2673"/>
      <c r="T18" s="2673"/>
      <c r="U18" s="2673"/>
      <c r="V18" s="2673"/>
    </row>
    <row r="19" spans="1:22" ht="24.95" customHeight="1">
      <c r="A19" s="2699" t="s">
        <v>424</v>
      </c>
      <c r="B19" s="2700">
        <f t="shared" si="0"/>
        <v>376</v>
      </c>
      <c r="C19" s="2701">
        <f t="shared" si="2"/>
        <v>167</v>
      </c>
      <c r="D19" s="2700">
        <f t="shared" si="3"/>
        <v>194</v>
      </c>
      <c r="E19" s="2700">
        <f t="shared" si="4"/>
        <v>15</v>
      </c>
      <c r="F19" s="2702">
        <f t="shared" si="5"/>
        <v>180</v>
      </c>
      <c r="G19" s="2701">
        <v>167</v>
      </c>
      <c r="H19" s="2703">
        <v>13</v>
      </c>
      <c r="I19" s="2702">
        <f t="shared" si="6"/>
        <v>105</v>
      </c>
      <c r="J19" s="2703">
        <v>103</v>
      </c>
      <c r="K19" s="2703">
        <v>2</v>
      </c>
      <c r="L19" s="2702">
        <f t="shared" si="7"/>
        <v>91</v>
      </c>
      <c r="M19" s="2703">
        <v>91</v>
      </c>
      <c r="N19" s="2703"/>
      <c r="O19" s="2673"/>
      <c r="P19" s="2673"/>
      <c r="Q19" s="2673"/>
      <c r="R19" s="2673"/>
      <c r="S19" s="2673"/>
      <c r="T19" s="2673"/>
      <c r="U19" s="2673"/>
      <c r="V19" s="2673"/>
    </row>
    <row r="20" spans="1:22" ht="24.95" customHeight="1">
      <c r="A20" s="2699" t="s">
        <v>425</v>
      </c>
      <c r="B20" s="2700">
        <f t="shared" si="0"/>
        <v>559</v>
      </c>
      <c r="C20" s="2701">
        <f t="shared" si="2"/>
        <v>217</v>
      </c>
      <c r="D20" s="2700">
        <f t="shared" si="3"/>
        <v>313</v>
      </c>
      <c r="E20" s="2700">
        <f t="shared" si="4"/>
        <v>29</v>
      </c>
      <c r="F20" s="2702">
        <f t="shared" si="5"/>
        <v>232</v>
      </c>
      <c r="G20" s="2701">
        <v>217</v>
      </c>
      <c r="H20" s="2703">
        <v>15</v>
      </c>
      <c r="I20" s="2702">
        <f t="shared" si="6"/>
        <v>188</v>
      </c>
      <c r="J20" s="2703">
        <v>176</v>
      </c>
      <c r="K20" s="2703">
        <v>12</v>
      </c>
      <c r="L20" s="2702">
        <f t="shared" si="7"/>
        <v>139</v>
      </c>
      <c r="M20" s="2703">
        <v>137</v>
      </c>
      <c r="N20" s="2703">
        <v>2</v>
      </c>
      <c r="O20" s="2673"/>
      <c r="P20" s="2673"/>
      <c r="Q20" s="2673"/>
      <c r="R20" s="2673"/>
      <c r="S20" s="2673"/>
      <c r="T20" s="2673"/>
      <c r="U20" s="2673"/>
      <c r="V20" s="2673"/>
    </row>
    <row r="21" spans="1:22" ht="24.95" customHeight="1">
      <c r="A21" s="2699" t="s">
        <v>1261</v>
      </c>
      <c r="B21" s="2700">
        <f t="shared" si="0"/>
        <v>363</v>
      </c>
      <c r="C21" s="2701">
        <f t="shared" si="2"/>
        <v>151</v>
      </c>
      <c r="D21" s="2700">
        <f t="shared" si="3"/>
        <v>209</v>
      </c>
      <c r="E21" s="2700">
        <f t="shared" si="4"/>
        <v>3</v>
      </c>
      <c r="F21" s="2702">
        <f t="shared" si="5"/>
        <v>152</v>
      </c>
      <c r="G21" s="2701">
        <v>151</v>
      </c>
      <c r="H21" s="2703">
        <v>1</v>
      </c>
      <c r="I21" s="2702">
        <f t="shared" si="6"/>
        <v>108</v>
      </c>
      <c r="J21" s="2703">
        <v>106</v>
      </c>
      <c r="K21" s="2703">
        <v>2</v>
      </c>
      <c r="L21" s="2702">
        <f t="shared" si="7"/>
        <v>103</v>
      </c>
      <c r="M21" s="2703">
        <v>103</v>
      </c>
      <c r="N21" s="2703"/>
      <c r="O21" s="2673"/>
      <c r="P21" s="2673"/>
      <c r="Q21" s="2673"/>
      <c r="R21" s="2673"/>
      <c r="S21" s="2673"/>
      <c r="T21" s="2673"/>
      <c r="U21" s="2673"/>
      <c r="V21" s="2673"/>
    </row>
    <row r="22" spans="1:22" ht="24.95" customHeight="1">
      <c r="A22" s="2699" t="s">
        <v>426</v>
      </c>
      <c r="B22" s="2700">
        <f t="shared" si="0"/>
        <v>255</v>
      </c>
      <c r="C22" s="2701">
        <f t="shared" si="2"/>
        <v>94</v>
      </c>
      <c r="D22" s="2700">
        <f t="shared" si="3"/>
        <v>157</v>
      </c>
      <c r="E22" s="2700">
        <f t="shared" si="4"/>
        <v>4</v>
      </c>
      <c r="F22" s="2702">
        <f t="shared" si="5"/>
        <v>95</v>
      </c>
      <c r="G22" s="2701">
        <v>94</v>
      </c>
      <c r="H22" s="2703">
        <v>1</v>
      </c>
      <c r="I22" s="2702">
        <f t="shared" si="6"/>
        <v>89</v>
      </c>
      <c r="J22" s="2703">
        <v>87</v>
      </c>
      <c r="K22" s="2703">
        <v>2</v>
      </c>
      <c r="L22" s="2702">
        <f t="shared" si="7"/>
        <v>71</v>
      </c>
      <c r="M22" s="2703">
        <v>70</v>
      </c>
      <c r="N22" s="2703">
        <v>1</v>
      </c>
      <c r="O22" s="2673"/>
      <c r="P22" s="2673"/>
      <c r="Q22" s="2673"/>
      <c r="R22" s="2673"/>
      <c r="S22" s="2673"/>
      <c r="T22" s="2673"/>
      <c r="U22" s="2673"/>
      <c r="V22" s="2673"/>
    </row>
    <row r="23" spans="1:22" ht="24.95" customHeight="1">
      <c r="A23" s="2699" t="s">
        <v>427</v>
      </c>
      <c r="B23" s="2700">
        <f t="shared" si="0"/>
        <v>293</v>
      </c>
      <c r="C23" s="2701">
        <f t="shared" si="2"/>
        <v>124</v>
      </c>
      <c r="D23" s="2700">
        <f t="shared" si="3"/>
        <v>162</v>
      </c>
      <c r="E23" s="2700">
        <f t="shared" si="4"/>
        <v>7</v>
      </c>
      <c r="F23" s="2702">
        <f t="shared" si="5"/>
        <v>127</v>
      </c>
      <c r="G23" s="2701">
        <v>124</v>
      </c>
      <c r="H23" s="2703">
        <v>3</v>
      </c>
      <c r="I23" s="2702">
        <f t="shared" si="6"/>
        <v>79</v>
      </c>
      <c r="J23" s="2703">
        <v>78</v>
      </c>
      <c r="K23" s="2703">
        <v>1</v>
      </c>
      <c r="L23" s="2702">
        <f t="shared" si="7"/>
        <v>87</v>
      </c>
      <c r="M23" s="2703">
        <v>84</v>
      </c>
      <c r="N23" s="2703">
        <v>3</v>
      </c>
      <c r="O23" s="2673"/>
      <c r="P23" s="2673"/>
      <c r="Q23" s="2673"/>
      <c r="R23" s="2673"/>
      <c r="S23" s="2673"/>
      <c r="T23" s="2673"/>
      <c r="U23" s="2673"/>
      <c r="V23" s="2673"/>
    </row>
    <row r="24" spans="1:22" ht="24.95" customHeight="1">
      <c r="A24" s="2699" t="s">
        <v>465</v>
      </c>
      <c r="B24" s="2700">
        <f t="shared" si="0"/>
        <v>284</v>
      </c>
      <c r="C24" s="2701">
        <f t="shared" si="2"/>
        <v>93</v>
      </c>
      <c r="D24" s="2700">
        <f t="shared" si="3"/>
        <v>174</v>
      </c>
      <c r="E24" s="2700">
        <f t="shared" si="4"/>
        <v>17</v>
      </c>
      <c r="F24" s="2702">
        <f t="shared" si="5"/>
        <v>100</v>
      </c>
      <c r="G24" s="2701">
        <v>93</v>
      </c>
      <c r="H24" s="2703">
        <v>7</v>
      </c>
      <c r="I24" s="2702">
        <f t="shared" si="6"/>
        <v>97</v>
      </c>
      <c r="J24" s="2703">
        <v>92</v>
      </c>
      <c r="K24" s="2703">
        <v>5</v>
      </c>
      <c r="L24" s="2702">
        <f t="shared" si="7"/>
        <v>87</v>
      </c>
      <c r="M24" s="2703">
        <v>82</v>
      </c>
      <c r="N24" s="2703">
        <v>5</v>
      </c>
      <c r="O24" s="2673"/>
      <c r="P24" s="2673"/>
      <c r="Q24" s="2673"/>
      <c r="R24" s="2673"/>
      <c r="S24" s="2673"/>
      <c r="T24" s="2673"/>
      <c r="U24" s="2673"/>
      <c r="V24" s="2673"/>
    </row>
    <row r="25" spans="1:22" ht="24.95" customHeight="1">
      <c r="A25" s="2699" t="s">
        <v>428</v>
      </c>
      <c r="B25" s="2700">
        <f t="shared" si="0"/>
        <v>223</v>
      </c>
      <c r="C25" s="2701">
        <f t="shared" si="2"/>
        <v>115</v>
      </c>
      <c r="D25" s="2700">
        <f t="shared" si="3"/>
        <v>100</v>
      </c>
      <c r="E25" s="2700">
        <f t="shared" si="4"/>
        <v>8</v>
      </c>
      <c r="F25" s="2702">
        <f t="shared" si="5"/>
        <v>120</v>
      </c>
      <c r="G25" s="2701">
        <v>115</v>
      </c>
      <c r="H25" s="2703">
        <v>5</v>
      </c>
      <c r="I25" s="2702">
        <f t="shared" si="6"/>
        <v>47</v>
      </c>
      <c r="J25" s="2703">
        <v>44</v>
      </c>
      <c r="K25" s="2703">
        <v>3</v>
      </c>
      <c r="L25" s="2702">
        <f t="shared" si="7"/>
        <v>56</v>
      </c>
      <c r="M25" s="2703">
        <v>56</v>
      </c>
      <c r="N25" s="2703"/>
      <c r="O25" s="2673"/>
      <c r="P25" s="2673"/>
      <c r="Q25" s="2673"/>
      <c r="R25" s="2673"/>
      <c r="S25" s="2673"/>
      <c r="T25" s="2673"/>
      <c r="U25" s="2673"/>
      <c r="V25" s="2673"/>
    </row>
    <row r="26" spans="1:22" ht="24.95" customHeight="1">
      <c r="A26" s="2699" t="s">
        <v>429</v>
      </c>
      <c r="B26" s="2700">
        <f t="shared" si="0"/>
        <v>1623</v>
      </c>
      <c r="C26" s="2701">
        <f t="shared" si="2"/>
        <v>641</v>
      </c>
      <c r="D26" s="2700">
        <f t="shared" si="3"/>
        <v>906</v>
      </c>
      <c r="E26" s="2700">
        <f t="shared" si="4"/>
        <v>76</v>
      </c>
      <c r="F26" s="2702">
        <f t="shared" si="5"/>
        <v>694</v>
      </c>
      <c r="G26" s="2701">
        <v>641</v>
      </c>
      <c r="H26" s="2703">
        <v>53</v>
      </c>
      <c r="I26" s="2702">
        <f t="shared" si="6"/>
        <v>504</v>
      </c>
      <c r="J26" s="2703">
        <v>493</v>
      </c>
      <c r="K26" s="2703">
        <v>11</v>
      </c>
      <c r="L26" s="2702">
        <f t="shared" si="7"/>
        <v>425</v>
      </c>
      <c r="M26" s="2703">
        <v>413</v>
      </c>
      <c r="N26" s="2703">
        <v>12</v>
      </c>
      <c r="O26" s="2673"/>
      <c r="P26" s="2673"/>
      <c r="Q26" s="2673"/>
      <c r="R26" s="2673"/>
      <c r="S26" s="2673"/>
      <c r="T26" s="2673"/>
      <c r="U26" s="2673"/>
      <c r="V26" s="2673"/>
    </row>
    <row r="27" spans="1:22" ht="24.95" customHeight="1">
      <c r="A27" s="2699" t="s">
        <v>430</v>
      </c>
      <c r="B27" s="2700">
        <f t="shared" si="0"/>
        <v>560</v>
      </c>
      <c r="C27" s="2701">
        <f t="shared" si="2"/>
        <v>288</v>
      </c>
      <c r="D27" s="2700">
        <f t="shared" si="3"/>
        <v>253</v>
      </c>
      <c r="E27" s="2700">
        <f t="shared" si="4"/>
        <v>19</v>
      </c>
      <c r="F27" s="2702">
        <f t="shared" si="5"/>
        <v>300</v>
      </c>
      <c r="G27" s="2701">
        <v>288</v>
      </c>
      <c r="H27" s="2703">
        <v>12</v>
      </c>
      <c r="I27" s="2702">
        <f t="shared" si="6"/>
        <v>155</v>
      </c>
      <c r="J27" s="2703">
        <v>148</v>
      </c>
      <c r="K27" s="2703">
        <v>7</v>
      </c>
      <c r="L27" s="2702">
        <f t="shared" si="7"/>
        <v>105</v>
      </c>
      <c r="M27" s="2703">
        <v>105</v>
      </c>
      <c r="N27" s="2703"/>
      <c r="O27" s="2673"/>
      <c r="P27" s="2673"/>
      <c r="Q27" s="2673"/>
      <c r="R27" s="2673"/>
      <c r="S27" s="2673"/>
      <c r="T27" s="2673"/>
      <c r="U27" s="2673"/>
      <c r="V27" s="2673"/>
    </row>
    <row r="28" spans="1:22" ht="24.95" customHeight="1">
      <c r="A28" s="2699" t="s">
        <v>431</v>
      </c>
      <c r="B28" s="2700">
        <f t="shared" si="0"/>
        <v>92</v>
      </c>
      <c r="C28" s="2701">
        <f t="shared" si="2"/>
        <v>40</v>
      </c>
      <c r="D28" s="2700">
        <f t="shared" si="3"/>
        <v>51</v>
      </c>
      <c r="E28" s="2700">
        <f t="shared" si="4"/>
        <v>1</v>
      </c>
      <c r="F28" s="2702">
        <f t="shared" si="5"/>
        <v>41</v>
      </c>
      <c r="G28" s="2701">
        <v>40</v>
      </c>
      <c r="H28" s="2703">
        <v>1</v>
      </c>
      <c r="I28" s="2702">
        <f t="shared" si="6"/>
        <v>34</v>
      </c>
      <c r="J28" s="2703">
        <v>34</v>
      </c>
      <c r="K28" s="2703"/>
      <c r="L28" s="2702">
        <f t="shared" si="7"/>
        <v>17</v>
      </c>
      <c r="M28" s="2703">
        <v>17</v>
      </c>
      <c r="N28" s="2703"/>
      <c r="O28" s="2673"/>
      <c r="P28" s="2673"/>
      <c r="Q28" s="2673"/>
      <c r="R28" s="2673"/>
      <c r="S28" s="2673"/>
      <c r="T28" s="2673"/>
      <c r="U28" s="2673"/>
    </row>
    <row r="29" spans="1:22" ht="24.95" customHeight="1">
      <c r="A29" s="2699" t="s">
        <v>775</v>
      </c>
      <c r="B29" s="2700">
        <f t="shared" si="0"/>
        <v>119</v>
      </c>
      <c r="C29" s="2701">
        <f t="shared" si="2"/>
        <v>79</v>
      </c>
      <c r="D29" s="2700">
        <f t="shared" si="3"/>
        <v>40</v>
      </c>
      <c r="E29" s="2703"/>
      <c r="F29" s="2702">
        <f t="shared" si="5"/>
        <v>79</v>
      </c>
      <c r="G29" s="2701">
        <v>79</v>
      </c>
      <c r="H29" s="2703"/>
      <c r="I29" s="2702">
        <f t="shared" si="6"/>
        <v>26</v>
      </c>
      <c r="J29" s="2703">
        <v>26</v>
      </c>
      <c r="K29" s="2703"/>
      <c r="L29" s="2702">
        <f t="shared" si="7"/>
        <v>14</v>
      </c>
      <c r="M29" s="2703">
        <v>14</v>
      </c>
      <c r="N29" s="2703"/>
      <c r="O29" s="2673"/>
      <c r="P29" s="2673"/>
      <c r="Q29" s="2673"/>
      <c r="R29" s="2673"/>
      <c r="S29" s="2673"/>
      <c r="T29" s="2673"/>
      <c r="U29" s="2673"/>
      <c r="V29" s="2673"/>
    </row>
    <row r="30" spans="1:22" ht="25.5" customHeight="1">
      <c r="A30" s="2704" t="s">
        <v>776</v>
      </c>
      <c r="G30" s="2673"/>
      <c r="H30" s="2673"/>
      <c r="I30" s="2673"/>
      <c r="J30" s="2673"/>
      <c r="K30" s="2673"/>
      <c r="L30" s="2673"/>
      <c r="M30" s="2672" t="s">
        <v>777</v>
      </c>
      <c r="N30" s="2673"/>
      <c r="O30" s="2673"/>
      <c r="P30" s="2673"/>
      <c r="Q30" s="2673"/>
      <c r="R30" s="2673"/>
      <c r="S30" s="2673"/>
      <c r="T30" s="2673"/>
      <c r="U30" s="2673"/>
      <c r="V30" s="2673"/>
    </row>
  </sheetData>
  <sheetProtection password="CA55" sheet="1" objects="1" scenarios="1"/>
  <mergeCells count="8">
    <mergeCell ref="B8:E8"/>
    <mergeCell ref="F8:H8"/>
    <mergeCell ref="I8:K8"/>
    <mergeCell ref="L8:N8"/>
    <mergeCell ref="A1:N1"/>
    <mergeCell ref="A3:N3"/>
    <mergeCell ref="A4:N4"/>
    <mergeCell ref="A6:N6"/>
  </mergeCells>
  <phoneticPr fontId="101" type="noConversion"/>
  <printOptions horizontalCentered="1"/>
  <pageMargins left="0.62992125984251968" right="0.59055118110236227" top="0.59055118110236227" bottom="0.19685039370078741" header="0" footer="0"/>
  <pageSetup scale="80" orientation="landscape" horizontalDpi="300" verticalDpi="300" r:id="rId1"/>
  <headerFooter alignWithMargins="0">
    <oddHeader xml:space="preserve">&amp;R&amp;"Helv,Negrita"&amp;12&amp;[14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T7927"/>
  <sheetViews>
    <sheetView showGridLines="0" workbookViewId="0">
      <selection activeCell="C38" sqref="C38"/>
    </sheetView>
  </sheetViews>
  <sheetFormatPr baseColWidth="10" defaultColWidth="9.83203125" defaultRowHeight="10.5"/>
  <cols>
    <col min="1" max="1" width="45.83203125" customWidth="1"/>
    <col min="2" max="2" width="8.6640625" customWidth="1"/>
    <col min="3" max="3" width="15.6640625" customWidth="1"/>
    <col min="4" max="4" width="9.5" customWidth="1"/>
    <col min="5" max="5" width="9.33203125" customWidth="1"/>
    <col min="6" max="6" width="7.33203125" customWidth="1"/>
    <col min="7" max="7" width="9.6640625" customWidth="1"/>
    <col min="8" max="8" width="9.83203125" customWidth="1"/>
    <col min="9" max="9" width="9" customWidth="1"/>
    <col min="10" max="10" width="12" customWidth="1"/>
    <col min="11" max="11" width="7.33203125" customWidth="1"/>
    <col min="12" max="12" width="9.5" customWidth="1"/>
    <col min="13" max="13" width="8.83203125" customWidth="1"/>
  </cols>
  <sheetData>
    <row r="1" spans="1:30" ht="19.5" customHeight="1">
      <c r="A1" s="3329" t="s">
        <v>359</v>
      </c>
      <c r="B1" s="3329"/>
      <c r="C1" s="3329"/>
      <c r="D1" s="3329"/>
      <c r="E1" s="3329"/>
      <c r="F1" s="3329"/>
      <c r="G1" s="3329"/>
      <c r="H1" s="3329"/>
      <c r="I1" s="3329"/>
      <c r="J1" s="3329"/>
      <c r="K1" s="3329"/>
      <c r="L1" s="3329"/>
    </row>
    <row r="2" spans="1:30" ht="10.5" customHeight="1">
      <c r="A2" s="32"/>
    </row>
    <row r="3" spans="1:30" ht="15" customHeight="1">
      <c r="A3" s="3330" t="s">
        <v>509</v>
      </c>
      <c r="B3" s="3330"/>
      <c r="C3" s="3330"/>
      <c r="D3" s="3330"/>
      <c r="E3" s="3330"/>
      <c r="F3" s="3330"/>
      <c r="G3" s="3330"/>
      <c r="H3" s="3330"/>
      <c r="I3" s="3330"/>
      <c r="J3" s="3330"/>
      <c r="K3" s="3330"/>
      <c r="L3" s="3330"/>
    </row>
    <row r="4" spans="1:30" ht="15.75" customHeight="1">
      <c r="A4" s="3330" t="s">
        <v>976</v>
      </c>
      <c r="B4" s="3330"/>
      <c r="C4" s="3330"/>
      <c r="D4" s="3330"/>
      <c r="E4" s="3330"/>
      <c r="F4" s="3330"/>
      <c r="G4" s="3330"/>
      <c r="H4" s="3330"/>
      <c r="I4" s="3330"/>
      <c r="J4" s="3330"/>
      <c r="K4" s="3330"/>
      <c r="L4" s="3330"/>
    </row>
    <row r="5" spans="1:30" ht="6.7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30" ht="16.5" customHeight="1">
      <c r="A6" s="3336" t="s">
        <v>1260</v>
      </c>
      <c r="B6" s="3336"/>
      <c r="C6" s="3336"/>
      <c r="D6" s="3336"/>
      <c r="E6" s="3336"/>
      <c r="F6" s="3336"/>
      <c r="G6" s="3336"/>
      <c r="H6" s="3336"/>
      <c r="I6" s="3336"/>
      <c r="J6" s="3336"/>
      <c r="K6" s="3336"/>
      <c r="L6" s="3336"/>
    </row>
    <row r="7" spans="1:30" ht="17.25" customHeight="1">
      <c r="A7" s="728" t="s">
        <v>396</v>
      </c>
      <c r="B7" s="946"/>
      <c r="C7" s="947" t="s">
        <v>495</v>
      </c>
      <c r="D7" s="948"/>
      <c r="E7" s="948"/>
      <c r="F7" s="948"/>
      <c r="G7" s="948"/>
      <c r="H7" s="727"/>
      <c r="I7" s="727"/>
      <c r="J7" s="727"/>
      <c r="K7" s="893"/>
      <c r="L7" s="949"/>
      <c r="M7" s="34"/>
    </row>
    <row r="8" spans="1:30" ht="15" customHeight="1">
      <c r="A8" s="721"/>
      <c r="B8" s="946"/>
      <c r="C8" s="1067" t="s">
        <v>496</v>
      </c>
      <c r="D8" s="3344" t="s">
        <v>497</v>
      </c>
      <c r="E8" s="3345"/>
      <c r="F8" s="3345"/>
      <c r="G8" s="3345"/>
      <c r="H8" s="3345"/>
      <c r="I8" s="3345"/>
      <c r="J8" s="3345"/>
      <c r="K8" s="3345"/>
      <c r="L8" s="3346"/>
      <c r="M8" s="34"/>
    </row>
    <row r="9" spans="1:30" ht="18" customHeight="1">
      <c r="A9" s="895" t="s">
        <v>403</v>
      </c>
      <c r="B9" s="950" t="s">
        <v>414</v>
      </c>
      <c r="C9" s="1067" t="s">
        <v>499</v>
      </c>
      <c r="D9" s="1069" t="s">
        <v>511</v>
      </c>
      <c r="E9" s="948"/>
      <c r="F9" s="726"/>
      <c r="G9" s="893"/>
      <c r="H9" s="1069" t="s">
        <v>501</v>
      </c>
      <c r="I9" s="893"/>
      <c r="J9" s="893"/>
      <c r="K9" s="893"/>
      <c r="L9" s="1070"/>
      <c r="M9" s="34"/>
    </row>
    <row r="10" spans="1:30" ht="18" customHeight="1">
      <c r="A10" s="902"/>
      <c r="B10" s="904"/>
      <c r="C10" s="308" t="s">
        <v>502</v>
      </c>
      <c r="D10" s="952" t="s">
        <v>503</v>
      </c>
      <c r="E10" s="953" t="s">
        <v>504</v>
      </c>
      <c r="F10" s="952" t="s">
        <v>507</v>
      </c>
      <c r="G10" s="952" t="s">
        <v>503</v>
      </c>
      <c r="H10" s="952" t="s">
        <v>513</v>
      </c>
      <c r="I10" s="952" t="s">
        <v>655</v>
      </c>
      <c r="J10" s="952" t="s">
        <v>506</v>
      </c>
      <c r="K10" s="954" t="s">
        <v>507</v>
      </c>
      <c r="L10" s="955" t="s">
        <v>508</v>
      </c>
      <c r="M10" s="34"/>
    </row>
    <row r="11" spans="1:30" ht="18" customHeight="1">
      <c r="A11" s="738" t="s">
        <v>403</v>
      </c>
      <c r="B11" s="741">
        <f>SUM(B12+B16+B29)</f>
        <v>239</v>
      </c>
      <c r="C11" s="739">
        <f>SUM(C12+C16+C29)</f>
        <v>179</v>
      </c>
      <c r="D11" s="739">
        <f>SUM(D12+D16+D29)</f>
        <v>12</v>
      </c>
      <c r="E11" s="739"/>
      <c r="F11" s="739">
        <f t="shared" ref="F11:K11" si="0">SUM(F12+F16+F29)</f>
        <v>3</v>
      </c>
      <c r="G11" s="739">
        <f t="shared" si="0"/>
        <v>15</v>
      </c>
      <c r="H11" s="739">
        <f t="shared" si="0"/>
        <v>9</v>
      </c>
      <c r="I11" s="739">
        <f t="shared" si="0"/>
        <v>4</v>
      </c>
      <c r="J11" s="739">
        <f t="shared" si="0"/>
        <v>5</v>
      </c>
      <c r="K11" s="956">
        <f t="shared" si="0"/>
        <v>12</v>
      </c>
      <c r="L11" s="957"/>
      <c r="M11" s="34"/>
    </row>
    <row r="12" spans="1:30" ht="18" customHeight="1">
      <c r="A12" s="738" t="s">
        <v>404</v>
      </c>
      <c r="B12" s="741">
        <f>SUM(B13:B15)</f>
        <v>2</v>
      </c>
      <c r="C12" s="741">
        <f>SUM(C13:C15)</f>
        <v>2</v>
      </c>
      <c r="D12" s="741"/>
      <c r="E12" s="299"/>
      <c r="F12" s="299"/>
      <c r="G12" s="299"/>
      <c r="H12" s="299"/>
      <c r="I12" s="299"/>
      <c r="J12" s="739"/>
      <c r="K12" s="300"/>
      <c r="L12" s="301"/>
      <c r="M12" s="47"/>
      <c r="N12" s="48"/>
      <c r="O12" s="48"/>
      <c r="P12" s="48"/>
      <c r="Q12" s="48"/>
      <c r="R12" s="48"/>
      <c r="S12" s="48"/>
      <c r="T12" s="48"/>
    </row>
    <row r="13" spans="1:30" ht="15.95" customHeight="1">
      <c r="A13" s="742" t="s">
        <v>1288</v>
      </c>
      <c r="B13" s="958"/>
      <c r="C13" s="321"/>
      <c r="D13" s="321"/>
      <c r="E13" s="321"/>
      <c r="F13" s="321"/>
      <c r="G13" s="321"/>
      <c r="H13" s="321"/>
      <c r="I13" s="321"/>
      <c r="J13" s="321"/>
      <c r="K13" s="959"/>
      <c r="L13" s="960"/>
      <c r="M13" s="40"/>
      <c r="N13" s="2"/>
      <c r="O13" s="2"/>
      <c r="P13" s="2"/>
      <c r="Q13" s="2"/>
    </row>
    <row r="14" spans="1:30" ht="15.95" customHeight="1">
      <c r="A14" s="742" t="s">
        <v>366</v>
      </c>
      <c r="B14" s="2227"/>
      <c r="C14" s="321"/>
      <c r="D14" s="321"/>
      <c r="E14" s="321"/>
      <c r="F14" s="321"/>
      <c r="G14" s="321"/>
      <c r="H14" s="321"/>
      <c r="I14" s="321"/>
      <c r="J14" s="321"/>
      <c r="K14" s="959"/>
      <c r="L14" s="960"/>
      <c r="M14" s="40"/>
      <c r="N14" s="2"/>
      <c r="O14" s="2"/>
      <c r="P14" s="2"/>
      <c r="Q14" s="2"/>
    </row>
    <row r="15" spans="1:30" ht="15.95" customHeight="1">
      <c r="A15" s="742" t="s">
        <v>98</v>
      </c>
      <c r="B15" s="743">
        <f>SUM(C15:L15)</f>
        <v>2</v>
      </c>
      <c r="C15" s="321">
        <v>2</v>
      </c>
      <c r="D15" s="321"/>
      <c r="E15" s="321"/>
      <c r="F15" s="321"/>
      <c r="G15" s="321"/>
      <c r="H15" s="321"/>
      <c r="I15" s="321"/>
      <c r="J15" s="321"/>
      <c r="K15" s="959"/>
      <c r="L15" s="960"/>
      <c r="M15" s="40"/>
      <c r="N15" s="2"/>
      <c r="O15" s="2"/>
      <c r="P15" s="2"/>
      <c r="Q15" s="2"/>
    </row>
    <row r="16" spans="1:30" ht="15.95" customHeight="1">
      <c r="A16" s="738" t="s">
        <v>736</v>
      </c>
      <c r="B16" s="741">
        <f>SUM(B17:B28)</f>
        <v>202</v>
      </c>
      <c r="C16" s="739">
        <f>SUM(C17:C28)</f>
        <v>155</v>
      </c>
      <c r="D16" s="739">
        <f>SUM(D17:D28)</f>
        <v>10</v>
      </c>
      <c r="E16" s="299"/>
      <c r="F16" s="299"/>
      <c r="G16" s="739">
        <f>SUM(G17:G28)</f>
        <v>13</v>
      </c>
      <c r="H16" s="739">
        <f>SUM(H17:H28)</f>
        <v>6</v>
      </c>
      <c r="I16" s="739">
        <f>SUM(I17:I28)</f>
        <v>3</v>
      </c>
      <c r="J16" s="739">
        <f>SUM(J17:J28)</f>
        <v>5</v>
      </c>
      <c r="K16" s="739">
        <f>SUM(K17:K28)</f>
        <v>10</v>
      </c>
      <c r="L16" s="957"/>
      <c r="M16" s="40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95" customHeight="1">
      <c r="A17" s="742" t="s">
        <v>1395</v>
      </c>
      <c r="B17" s="743">
        <f>SUM(C17:L17)</f>
        <v>8</v>
      </c>
      <c r="C17" s="321">
        <v>5</v>
      </c>
      <c r="D17" s="321"/>
      <c r="E17" s="321"/>
      <c r="F17" s="321"/>
      <c r="G17" s="321"/>
      <c r="H17" s="321">
        <v>3</v>
      </c>
      <c r="I17" s="321"/>
      <c r="J17" s="321"/>
      <c r="K17" s="959"/>
      <c r="L17" s="960"/>
      <c r="M17" s="34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95" customHeight="1">
      <c r="A18" s="742" t="s">
        <v>368</v>
      </c>
      <c r="B18" s="743">
        <f>SUM(C18:L18)</f>
        <v>17</v>
      </c>
      <c r="C18" s="321">
        <v>3</v>
      </c>
      <c r="D18" s="321">
        <v>9</v>
      </c>
      <c r="E18" s="321"/>
      <c r="F18" s="321"/>
      <c r="G18" s="321">
        <v>2</v>
      </c>
      <c r="H18" s="321"/>
      <c r="I18" s="321"/>
      <c r="J18" s="321"/>
      <c r="K18" s="959">
        <v>3</v>
      </c>
      <c r="L18" s="960"/>
      <c r="M18" s="34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5.95" customHeight="1">
      <c r="A19" s="742" t="s">
        <v>1262</v>
      </c>
      <c r="B19" s="743"/>
      <c r="C19" s="321"/>
      <c r="D19" s="321"/>
      <c r="E19" s="321"/>
      <c r="F19" s="321"/>
      <c r="G19" s="321"/>
      <c r="H19" s="321"/>
      <c r="I19" s="321"/>
      <c r="J19" s="321"/>
      <c r="K19" s="959"/>
      <c r="L19" s="960"/>
      <c r="M19" s="34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5.95" customHeight="1">
      <c r="A20" s="742" t="s">
        <v>1263</v>
      </c>
      <c r="B20" s="743"/>
      <c r="C20" s="321"/>
      <c r="D20" s="321"/>
      <c r="E20" s="321"/>
      <c r="F20" s="321"/>
      <c r="G20" s="321"/>
      <c r="H20" s="321"/>
      <c r="I20" s="321"/>
      <c r="J20" s="321"/>
      <c r="K20" s="959"/>
      <c r="L20" s="960"/>
      <c r="M20" s="34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5.95" customHeight="1">
      <c r="A21" s="742" t="s">
        <v>1292</v>
      </c>
      <c r="B21" s="743">
        <f>SUM(C21:L21)</f>
        <v>6</v>
      </c>
      <c r="C21" s="321">
        <v>4</v>
      </c>
      <c r="D21" s="321"/>
      <c r="E21" s="321"/>
      <c r="F21" s="321"/>
      <c r="G21" s="321"/>
      <c r="H21" s="321"/>
      <c r="I21" s="321">
        <v>2</v>
      </c>
      <c r="J21" s="321"/>
      <c r="K21" s="959"/>
      <c r="L21" s="960"/>
      <c r="M21" s="34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5.95" customHeight="1">
      <c r="A22" s="742" t="s">
        <v>366</v>
      </c>
      <c r="B22" s="743"/>
      <c r="C22" s="321"/>
      <c r="D22" s="321"/>
      <c r="E22" s="321"/>
      <c r="F22" s="321"/>
      <c r="G22" s="321"/>
      <c r="H22" s="321"/>
      <c r="I22" s="321"/>
      <c r="J22" s="321"/>
      <c r="K22" s="959"/>
      <c r="L22" s="960"/>
      <c r="M22" s="34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.95" customHeight="1">
      <c r="A23" s="742" t="s">
        <v>1293</v>
      </c>
      <c r="B23" s="743">
        <f>SUM(C23:L23)</f>
        <v>111</v>
      </c>
      <c r="C23" s="321">
        <v>93</v>
      </c>
      <c r="D23" s="321"/>
      <c r="E23" s="321"/>
      <c r="F23" s="321"/>
      <c r="G23" s="321">
        <v>8</v>
      </c>
      <c r="H23" s="321"/>
      <c r="I23" s="321"/>
      <c r="J23" s="321">
        <v>5</v>
      </c>
      <c r="K23" s="959">
        <v>5</v>
      </c>
      <c r="L23" s="960"/>
      <c r="M23" s="34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95" customHeight="1">
      <c r="A24" s="742" t="s">
        <v>369</v>
      </c>
      <c r="B24" s="743">
        <f>SUM(C24:L24)</f>
        <v>19</v>
      </c>
      <c r="C24" s="321">
        <v>16</v>
      </c>
      <c r="D24" s="321"/>
      <c r="E24" s="321"/>
      <c r="F24" s="321"/>
      <c r="G24" s="321">
        <v>1</v>
      </c>
      <c r="H24" s="321">
        <v>1</v>
      </c>
      <c r="I24" s="321">
        <v>1</v>
      </c>
      <c r="J24" s="321"/>
      <c r="K24" s="959"/>
      <c r="L24" s="960"/>
      <c r="M24" s="34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95" customHeight="1">
      <c r="A25" s="742" t="s">
        <v>370</v>
      </c>
      <c r="B25" s="743"/>
      <c r="C25" s="321"/>
      <c r="D25" s="321"/>
      <c r="E25" s="321"/>
      <c r="F25" s="321"/>
      <c r="G25" s="321"/>
      <c r="H25" s="321"/>
      <c r="I25" s="321"/>
      <c r="J25" s="321"/>
      <c r="K25" s="959"/>
      <c r="L25" s="960"/>
      <c r="M25" s="40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.95" customHeight="1">
      <c r="A26" s="742" t="s">
        <v>371</v>
      </c>
      <c r="B26" s="743">
        <f>SUM(C26:L26)</f>
        <v>2</v>
      </c>
      <c r="C26" s="321"/>
      <c r="D26" s="321"/>
      <c r="E26" s="321"/>
      <c r="F26" s="321"/>
      <c r="G26" s="321"/>
      <c r="H26" s="321">
        <v>2</v>
      </c>
      <c r="I26" s="321"/>
      <c r="J26" s="321"/>
      <c r="K26" s="959"/>
      <c r="L26" s="960"/>
      <c r="M26" s="4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.95" customHeight="1">
      <c r="A27" s="742" t="s">
        <v>512</v>
      </c>
      <c r="B27" s="743">
        <f>SUM(C27:L27)</f>
        <v>22</v>
      </c>
      <c r="C27" s="321">
        <v>17</v>
      </c>
      <c r="D27" s="321">
        <v>1</v>
      </c>
      <c r="E27" s="321"/>
      <c r="F27" s="321"/>
      <c r="G27" s="321">
        <v>2</v>
      </c>
      <c r="H27" s="321"/>
      <c r="I27" s="321"/>
      <c r="J27" s="321"/>
      <c r="K27" s="959">
        <v>2</v>
      </c>
      <c r="L27" s="960"/>
      <c r="M27" s="40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95" customHeight="1">
      <c r="A28" s="742" t="s">
        <v>1294</v>
      </c>
      <c r="B28" s="743">
        <f>SUM(C28:L28)</f>
        <v>17</v>
      </c>
      <c r="C28" s="321">
        <v>17</v>
      </c>
      <c r="D28" s="321"/>
      <c r="E28" s="321"/>
      <c r="F28" s="321"/>
      <c r="G28" s="321"/>
      <c r="H28" s="321"/>
      <c r="I28" s="321"/>
      <c r="J28" s="321"/>
      <c r="K28" s="959"/>
      <c r="L28" s="960"/>
      <c r="M28" s="40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95" customHeight="1">
      <c r="A29" s="738" t="s">
        <v>406</v>
      </c>
      <c r="B29" s="741">
        <f>SUM(B30:B38)</f>
        <v>35</v>
      </c>
      <c r="C29" s="739">
        <f>SUM(C30:C38)</f>
        <v>22</v>
      </c>
      <c r="D29" s="739">
        <f>SUM(D30:D38)</f>
        <v>2</v>
      </c>
      <c r="E29" s="739"/>
      <c r="F29" s="739">
        <f>SUM(F30:F38)</f>
        <v>3</v>
      </c>
      <c r="G29" s="739">
        <f>SUM(G30:G38)</f>
        <v>2</v>
      </c>
      <c r="H29" s="739">
        <f>SUM(H30:H38)</f>
        <v>3</v>
      </c>
      <c r="I29" s="739">
        <f>SUM(I30:I38)</f>
        <v>1</v>
      </c>
      <c r="J29" s="739"/>
      <c r="K29" s="739">
        <f>SUM(K30:K38)</f>
        <v>2</v>
      </c>
      <c r="L29" s="739"/>
      <c r="M29" s="40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95" customHeight="1">
      <c r="A30" s="742" t="s">
        <v>1264</v>
      </c>
      <c r="B30" s="743">
        <v>7</v>
      </c>
      <c r="C30" s="321">
        <v>7</v>
      </c>
      <c r="D30" s="321"/>
      <c r="E30" s="321"/>
      <c r="F30" s="321"/>
      <c r="G30" s="321"/>
      <c r="H30" s="321"/>
      <c r="I30" s="321"/>
      <c r="J30" s="321"/>
      <c r="K30" s="959"/>
      <c r="L30" s="960"/>
      <c r="M30" s="4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95" customHeight="1">
      <c r="A31" s="742" t="s">
        <v>374</v>
      </c>
      <c r="B31" s="743">
        <f t="shared" ref="B31:B37" si="1">SUM(C31:L31)</f>
        <v>2</v>
      </c>
      <c r="C31" s="321">
        <v>2</v>
      </c>
      <c r="D31" s="321"/>
      <c r="E31" s="321"/>
      <c r="F31" s="321"/>
      <c r="G31" s="321"/>
      <c r="H31" s="321"/>
      <c r="I31" s="321"/>
      <c r="J31" s="321"/>
      <c r="K31" s="959"/>
      <c r="L31" s="960"/>
      <c r="M31" s="4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95" customHeight="1">
      <c r="A32" s="742" t="s">
        <v>375</v>
      </c>
      <c r="B32" s="743">
        <f t="shared" si="1"/>
        <v>4</v>
      </c>
      <c r="C32" s="321">
        <v>4</v>
      </c>
      <c r="D32" s="321"/>
      <c r="E32" s="321"/>
      <c r="F32" s="321"/>
      <c r="G32" s="321"/>
      <c r="H32" s="321"/>
      <c r="I32" s="321"/>
      <c r="J32" s="321"/>
      <c r="K32" s="959"/>
      <c r="L32" s="960"/>
      <c r="M32" s="40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95" customHeight="1">
      <c r="A33" s="742" t="s">
        <v>376</v>
      </c>
      <c r="B33" s="743">
        <f t="shared" si="1"/>
        <v>2</v>
      </c>
      <c r="C33" s="321"/>
      <c r="D33" s="321"/>
      <c r="E33" s="321"/>
      <c r="F33" s="321"/>
      <c r="G33" s="321"/>
      <c r="H33" s="321">
        <v>2</v>
      </c>
      <c r="I33" s="321"/>
      <c r="J33" s="321"/>
      <c r="K33" s="959"/>
      <c r="L33" s="960"/>
      <c r="M33" s="40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95" customHeight="1">
      <c r="A34" s="742" t="s">
        <v>369</v>
      </c>
      <c r="B34" s="743">
        <f t="shared" si="1"/>
        <v>14</v>
      </c>
      <c r="C34" s="321">
        <v>6</v>
      </c>
      <c r="D34" s="321">
        <v>2</v>
      </c>
      <c r="E34" s="321"/>
      <c r="F34" s="321">
        <v>2</v>
      </c>
      <c r="G34" s="321">
        <v>2</v>
      </c>
      <c r="H34" s="321">
        <v>1</v>
      </c>
      <c r="I34" s="321">
        <v>1</v>
      </c>
      <c r="J34" s="321"/>
      <c r="K34" s="959"/>
      <c r="L34" s="960"/>
      <c r="M34" s="4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95" customHeight="1">
      <c r="A35" s="742" t="s">
        <v>377</v>
      </c>
      <c r="B35" s="743">
        <f t="shared" si="1"/>
        <v>2</v>
      </c>
      <c r="C35" s="321"/>
      <c r="D35" s="321"/>
      <c r="E35" s="321"/>
      <c r="F35" s="321"/>
      <c r="G35" s="321"/>
      <c r="H35" s="321"/>
      <c r="I35" s="321"/>
      <c r="J35" s="321"/>
      <c r="K35" s="959">
        <v>2</v>
      </c>
      <c r="L35" s="960"/>
      <c r="M35" s="40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95" customHeight="1">
      <c r="A36" s="742" t="s">
        <v>378</v>
      </c>
      <c r="B36" s="743">
        <f t="shared" si="1"/>
        <v>2</v>
      </c>
      <c r="C36" s="321">
        <v>1</v>
      </c>
      <c r="D36" s="321"/>
      <c r="E36" s="321"/>
      <c r="F36" s="321">
        <v>1</v>
      </c>
      <c r="G36" s="321"/>
      <c r="H36" s="321"/>
      <c r="I36" s="321"/>
      <c r="J36" s="321"/>
      <c r="K36" s="959"/>
      <c r="L36" s="960"/>
      <c r="M36" s="40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95" customHeight="1">
      <c r="A37" s="961" t="s">
        <v>379</v>
      </c>
      <c r="B37" s="962">
        <f t="shared" si="1"/>
        <v>2</v>
      </c>
      <c r="C37" s="963">
        <v>2</v>
      </c>
      <c r="D37" s="963"/>
      <c r="E37" s="963"/>
      <c r="F37" s="963"/>
      <c r="G37" s="963"/>
      <c r="H37" s="963"/>
      <c r="I37" s="963"/>
      <c r="J37" s="963"/>
      <c r="K37" s="964"/>
      <c r="L37" s="965"/>
      <c r="M37" s="4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95" customHeight="1">
      <c r="A38" s="968"/>
      <c r="B38" s="966"/>
      <c r="C38" s="967"/>
      <c r="D38" s="967"/>
      <c r="E38" s="967"/>
      <c r="F38" s="967"/>
      <c r="G38" s="967"/>
      <c r="H38" s="967"/>
      <c r="I38" s="967"/>
      <c r="J38" s="967"/>
      <c r="K38" s="1071" t="s">
        <v>408</v>
      </c>
      <c r="L38" s="967"/>
      <c r="M38" s="40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2.95" customHeight="1">
      <c r="M39" s="40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2.95" customHeight="1">
      <c r="A40" s="49"/>
      <c r="B40" s="5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2.7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4"/>
      <c r="L41" s="4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9.9499999999999993" customHeight="1">
      <c r="G42" s="43"/>
      <c r="H42" s="43"/>
      <c r="I42" s="43"/>
      <c r="J42" s="8"/>
      <c r="L42" s="4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9" customHeight="1">
      <c r="G43" s="43"/>
      <c r="H43" s="43"/>
      <c r="I43" s="43"/>
      <c r="J43" s="43"/>
      <c r="K43" s="43"/>
      <c r="L43" s="4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>
      <c r="G44" s="43"/>
      <c r="H44" s="43"/>
      <c r="I44" s="43"/>
      <c r="J44" s="43"/>
      <c r="K44" s="43"/>
      <c r="L44" s="4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>
      <c r="G45" s="43"/>
      <c r="H45" s="43"/>
      <c r="I45" s="43"/>
      <c r="J45" s="43"/>
      <c r="K45" s="43"/>
      <c r="L45" s="4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>
      <c r="G46" s="43"/>
      <c r="H46" s="43"/>
      <c r="I46" s="43"/>
      <c r="J46" s="43"/>
      <c r="K46" s="43"/>
      <c r="L46" s="4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30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7927" spans="239:254" ht="19.5">
      <c r="IE7927" s="45"/>
      <c r="IF7927" s="45"/>
      <c r="IG7927" s="45"/>
      <c r="IH7927" s="45"/>
      <c r="II7927" s="45"/>
      <c r="IJ7927" s="45"/>
      <c r="IK7927" s="45"/>
      <c r="IL7927" s="45"/>
      <c r="IM7927" s="45"/>
      <c r="IN7927" s="45"/>
      <c r="IO7927" s="45"/>
      <c r="IP7927" s="45"/>
      <c r="IQ7927" s="45"/>
      <c r="IR7927" s="45"/>
      <c r="IS7927" s="45"/>
      <c r="IT7927" s="45"/>
    </row>
  </sheetData>
  <sheetProtection password="CA55" sheet="1" objects="1" scenarios="1"/>
  <mergeCells count="5">
    <mergeCell ref="D8:L8"/>
    <mergeCell ref="A1:L1"/>
    <mergeCell ref="A3:L3"/>
    <mergeCell ref="A4:L4"/>
    <mergeCell ref="A6:L6"/>
  </mergeCells>
  <phoneticPr fontId="101" type="noConversion"/>
  <printOptions horizontalCentered="1"/>
  <pageMargins left="0.59055118110236227" right="0.19685039370078741" top="0.78740157480314965" bottom="0.19685039370078741" header="0" footer="0"/>
  <pageSetup scale="85" firstPageNumber="13" orientation="landscape" useFirstPageNumber="1" horizontalDpi="300" verticalDpi="300" r:id="rId1"/>
  <headerFooter alignWithMargins="0">
    <oddHeader>&amp;R&amp;"Helv,Negrita"&amp;12&amp;[15</oddHeader>
  </headerFooter>
  <rowBreaks count="1" manualBreakCount="1">
    <brk id="792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U7941"/>
  <sheetViews>
    <sheetView showGridLines="0" zoomScaleNormal="100" zoomScaleSheetLayoutView="75" workbookViewId="0">
      <selection activeCell="C38" sqref="C38"/>
    </sheetView>
  </sheetViews>
  <sheetFormatPr baseColWidth="10" defaultColWidth="9.83203125" defaultRowHeight="10.5"/>
  <cols>
    <col min="1" max="1" width="41.5" customWidth="1"/>
    <col min="2" max="2" width="7.1640625" customWidth="1"/>
    <col min="3" max="3" width="0" hidden="1" customWidth="1"/>
    <col min="4" max="4" width="15.1640625" customWidth="1"/>
    <col min="5" max="5" width="11.33203125" customWidth="1"/>
    <col min="6" max="6" width="8.83203125" customWidth="1"/>
    <col min="7" max="7" width="8.1640625" customWidth="1"/>
    <col min="8" max="8" width="9.6640625" customWidth="1"/>
    <col min="9" max="9" width="9.1640625" customWidth="1"/>
    <col min="10" max="10" width="9" customWidth="1"/>
    <col min="11" max="11" width="11.83203125" customWidth="1"/>
    <col min="12" max="12" width="7.6640625" customWidth="1"/>
    <col min="13" max="13" width="9.1640625" customWidth="1"/>
    <col min="14" max="14" width="8.83203125" customWidth="1"/>
  </cols>
  <sheetData>
    <row r="1" spans="1:31" ht="19.5" customHeight="1">
      <c r="A1" s="3329" t="s">
        <v>359</v>
      </c>
      <c r="B1" s="3329"/>
      <c r="C1" s="3329"/>
      <c r="D1" s="3329"/>
      <c r="E1" s="3329"/>
      <c r="F1" s="3329"/>
      <c r="G1" s="3329"/>
      <c r="H1" s="3329"/>
      <c r="I1" s="3329"/>
      <c r="J1" s="3329"/>
      <c r="K1" s="3329"/>
      <c r="L1" s="3329"/>
      <c r="M1" s="3329"/>
    </row>
    <row r="2" spans="1:31" ht="6" customHeight="1">
      <c r="A2" s="316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31" ht="15.75" customHeight="1">
      <c r="A3" s="3330" t="s">
        <v>1385</v>
      </c>
      <c r="B3" s="3330"/>
      <c r="C3" s="3330"/>
      <c r="D3" s="3330"/>
      <c r="E3" s="3330"/>
      <c r="F3" s="3330"/>
      <c r="G3" s="3330"/>
      <c r="H3" s="3330"/>
      <c r="I3" s="3330"/>
      <c r="J3" s="3330"/>
      <c r="K3" s="3330"/>
      <c r="L3" s="3330"/>
      <c r="M3" s="3330"/>
    </row>
    <row r="4" spans="1:31" ht="18.75" customHeight="1">
      <c r="A4" s="3330" t="s">
        <v>976</v>
      </c>
      <c r="B4" s="3330"/>
      <c r="C4" s="3330"/>
      <c r="D4" s="3330"/>
      <c r="E4" s="3330"/>
      <c r="F4" s="3330"/>
      <c r="G4" s="3330"/>
      <c r="H4" s="3330"/>
      <c r="I4" s="3330"/>
      <c r="J4" s="3330"/>
      <c r="K4" s="3330"/>
      <c r="L4" s="3330"/>
      <c r="M4" s="3330"/>
    </row>
    <row r="5" spans="1:31" ht="4.5" customHeight="1">
      <c r="A5" s="318"/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</row>
    <row r="6" spans="1:31" ht="16.5" customHeight="1">
      <c r="A6" s="3354" t="s">
        <v>602</v>
      </c>
      <c r="B6" s="3354"/>
      <c r="C6" s="3354"/>
      <c r="D6" s="3354"/>
      <c r="E6" s="3354"/>
      <c r="F6" s="3354"/>
      <c r="G6" s="3354"/>
      <c r="H6" s="3354"/>
      <c r="I6" s="3354"/>
      <c r="J6" s="3354"/>
      <c r="K6" s="3354"/>
      <c r="L6" s="3354"/>
      <c r="M6" s="3354"/>
    </row>
    <row r="7" spans="1:31" ht="13.5" customHeight="1">
      <c r="A7" s="985" t="s">
        <v>396</v>
      </c>
      <c r="B7" s="986"/>
      <c r="C7" s="726"/>
      <c r="D7" s="947" t="s">
        <v>495</v>
      </c>
      <c r="E7" s="948"/>
      <c r="F7" s="948"/>
      <c r="G7" s="948"/>
      <c r="H7" s="948"/>
      <c r="I7" s="727"/>
      <c r="J7" s="727"/>
      <c r="K7" s="727"/>
      <c r="L7" s="893"/>
      <c r="M7" s="949"/>
      <c r="N7" s="34"/>
    </row>
    <row r="8" spans="1:31" ht="9.9499999999999993" customHeight="1">
      <c r="A8" s="986"/>
      <c r="B8" s="986"/>
      <c r="C8" s="726"/>
      <c r="D8" s="1067" t="s">
        <v>496</v>
      </c>
      <c r="E8" s="3347" t="s">
        <v>497</v>
      </c>
      <c r="F8" s="3348"/>
      <c r="G8" s="3348"/>
      <c r="H8" s="3348"/>
      <c r="I8" s="3348"/>
      <c r="J8" s="3348"/>
      <c r="K8" s="3348"/>
      <c r="L8" s="3348"/>
      <c r="M8" s="3349"/>
      <c r="N8" s="34"/>
    </row>
    <row r="9" spans="1:31" ht="12.75" customHeight="1">
      <c r="A9" s="1075" t="s">
        <v>498</v>
      </c>
      <c r="B9" s="429" t="s">
        <v>414</v>
      </c>
      <c r="C9" s="726"/>
      <c r="D9" s="1067" t="s">
        <v>499</v>
      </c>
      <c r="E9" s="3347" t="s">
        <v>500</v>
      </c>
      <c r="F9" s="3348"/>
      <c r="G9" s="3348"/>
      <c r="H9" s="3350"/>
      <c r="I9" s="3351" t="s">
        <v>501</v>
      </c>
      <c r="J9" s="3352"/>
      <c r="K9" s="3352"/>
      <c r="L9" s="3353"/>
      <c r="M9" s="1073"/>
      <c r="N9" s="34"/>
    </row>
    <row r="10" spans="1:31" ht="9.9499999999999993" customHeight="1">
      <c r="A10" s="987"/>
      <c r="B10" s="987"/>
      <c r="C10" s="905"/>
      <c r="D10" s="308" t="s">
        <v>502</v>
      </c>
      <c r="E10" s="308" t="s">
        <v>503</v>
      </c>
      <c r="F10" s="951" t="s">
        <v>504</v>
      </c>
      <c r="G10" s="951" t="s">
        <v>505</v>
      </c>
      <c r="H10" s="951" t="s">
        <v>503</v>
      </c>
      <c r="I10" s="952" t="s">
        <v>513</v>
      </c>
      <c r="J10" s="952" t="s">
        <v>655</v>
      </c>
      <c r="K10" s="952" t="s">
        <v>506</v>
      </c>
      <c r="L10" s="954" t="s">
        <v>507</v>
      </c>
      <c r="M10" s="1072" t="s">
        <v>508</v>
      </c>
      <c r="N10" s="34"/>
    </row>
    <row r="11" spans="1:31" ht="13.5" customHeight="1">
      <c r="A11" s="988" t="s">
        <v>706</v>
      </c>
      <c r="B11" s="989">
        <f>SUM(B12+B15+B18+B24+B33+B36+B42+B45+B49+B50+B51+B52+B53)</f>
        <v>2702</v>
      </c>
      <c r="C11" s="990"/>
      <c r="D11" s="989">
        <f t="shared" ref="D11:L11" si="0">SUM(D12+D15+D18+D24+D33+D36+D42+D45+D49+D50+D51+D52+D53)</f>
        <v>1516</v>
      </c>
      <c r="E11" s="989">
        <f t="shared" si="0"/>
        <v>687</v>
      </c>
      <c r="F11" s="989">
        <f t="shared" si="0"/>
        <v>197</v>
      </c>
      <c r="G11" s="989">
        <f t="shared" si="0"/>
        <v>170</v>
      </c>
      <c r="H11" s="989">
        <f t="shared" si="0"/>
        <v>66</v>
      </c>
      <c r="I11" s="989">
        <f t="shared" si="0"/>
        <v>33</v>
      </c>
      <c r="J11" s="989">
        <f t="shared" si="0"/>
        <v>18</v>
      </c>
      <c r="K11" s="989"/>
      <c r="L11" s="989">
        <f t="shared" si="0"/>
        <v>15</v>
      </c>
      <c r="M11" s="989"/>
      <c r="N11" s="40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9.9499999999999993" customHeight="1">
      <c r="A12" s="297" t="s">
        <v>722</v>
      </c>
      <c r="B12" s="298">
        <f>SUM(D12:M12)</f>
        <v>92</v>
      </c>
      <c r="C12" s="299"/>
      <c r="D12" s="299">
        <f>SUM(D13:D14)</f>
        <v>37</v>
      </c>
      <c r="E12" s="299">
        <f>SUM(E13:E14)</f>
        <v>50</v>
      </c>
      <c r="F12" s="299"/>
      <c r="G12" s="299"/>
      <c r="H12" s="299">
        <f>SUM(H13:H14)</f>
        <v>5</v>
      </c>
      <c r="I12" s="299"/>
      <c r="J12" s="299"/>
      <c r="K12" s="299"/>
      <c r="L12" s="300"/>
      <c r="M12" s="301"/>
      <c r="N12" s="41"/>
      <c r="O12" s="42"/>
      <c r="P12" s="42"/>
      <c r="Q12" s="42"/>
      <c r="R12" s="4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9.9499999999999993" customHeight="1">
      <c r="A13" s="296" t="s">
        <v>1122</v>
      </c>
      <c r="B13" s="302">
        <f>SUM(D13:M13)</f>
        <v>68</v>
      </c>
      <c r="C13" s="303"/>
      <c r="D13" s="303">
        <v>27</v>
      </c>
      <c r="E13" s="303">
        <v>37</v>
      </c>
      <c r="F13" s="303"/>
      <c r="G13" s="303"/>
      <c r="H13" s="303">
        <v>4</v>
      </c>
      <c r="I13" s="303"/>
      <c r="J13" s="303"/>
      <c r="K13" s="303"/>
      <c r="L13" s="304"/>
      <c r="M13" s="305"/>
      <c r="N13" s="40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9.9499999999999993" customHeight="1">
      <c r="A14" s="296" t="s">
        <v>1190</v>
      </c>
      <c r="B14" s="302">
        <f>SUM(D14:M14)</f>
        <v>24</v>
      </c>
      <c r="C14" s="303"/>
      <c r="D14" s="303">
        <v>10</v>
      </c>
      <c r="E14" s="303">
        <v>13</v>
      </c>
      <c r="F14" s="303"/>
      <c r="G14" s="303"/>
      <c r="H14" s="303">
        <v>1</v>
      </c>
      <c r="I14" s="303"/>
      <c r="J14" s="303"/>
      <c r="K14" s="303"/>
      <c r="L14" s="304"/>
      <c r="M14" s="305"/>
      <c r="N14" s="40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9.9499999999999993" customHeight="1">
      <c r="A15" s="295" t="s">
        <v>1250</v>
      </c>
      <c r="B15" s="306">
        <f>SUM(B16:B17)</f>
        <v>88</v>
      </c>
      <c r="C15" s="307"/>
      <c r="D15" s="308">
        <f>SUM(D16:D17)</f>
        <v>57</v>
      </c>
      <c r="E15" s="308">
        <f>SUM(E16:E17)</f>
        <v>17</v>
      </c>
      <c r="F15" s="308">
        <f>SUM(F16:F17)</f>
        <v>4</v>
      </c>
      <c r="G15" s="308">
        <f>SUM(G16:G17)</f>
        <v>7</v>
      </c>
      <c r="H15" s="308"/>
      <c r="I15" s="308">
        <f>SUM(I16:I17)</f>
        <v>2</v>
      </c>
      <c r="J15" s="308">
        <f>SUM(J16:J17)</f>
        <v>1</v>
      </c>
      <c r="K15" s="307"/>
      <c r="L15" s="309"/>
      <c r="M15" s="310"/>
      <c r="N15" s="40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9.9499999999999993" customHeight="1">
      <c r="A16" s="296" t="s">
        <v>1123</v>
      </c>
      <c r="B16" s="302">
        <f>SUM(D16:M16)</f>
        <v>42</v>
      </c>
      <c r="C16" s="303"/>
      <c r="D16" s="303">
        <v>29</v>
      </c>
      <c r="E16" s="303">
        <v>4</v>
      </c>
      <c r="F16" s="303">
        <v>1</v>
      </c>
      <c r="G16" s="303">
        <v>7</v>
      </c>
      <c r="H16" s="303"/>
      <c r="I16" s="303"/>
      <c r="J16" s="303">
        <v>1</v>
      </c>
      <c r="K16" s="303"/>
      <c r="L16" s="304"/>
      <c r="M16" s="305"/>
      <c r="N16" s="40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9.9499999999999993" customHeight="1">
      <c r="A17" s="296" t="s">
        <v>1148</v>
      </c>
      <c r="B17" s="302">
        <f>SUM(D17:M17)</f>
        <v>46</v>
      </c>
      <c r="C17" s="303"/>
      <c r="D17" s="303">
        <v>28</v>
      </c>
      <c r="E17" s="303">
        <v>13</v>
      </c>
      <c r="F17" s="303">
        <v>3</v>
      </c>
      <c r="G17" s="303"/>
      <c r="H17" s="303"/>
      <c r="I17" s="303">
        <v>2</v>
      </c>
      <c r="J17" s="303"/>
      <c r="K17" s="303"/>
      <c r="L17" s="304"/>
      <c r="M17" s="305"/>
      <c r="N17" s="40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9.9499999999999993" customHeight="1">
      <c r="A18" s="295" t="s">
        <v>1227</v>
      </c>
      <c r="B18" s="306">
        <f>SUM(B19:B23)</f>
        <v>382</v>
      </c>
      <c r="C18" s="307"/>
      <c r="D18" s="308">
        <f>SUM(D19:D23)</f>
        <v>147</v>
      </c>
      <c r="E18" s="308">
        <f>SUM(E19:E23)</f>
        <v>188</v>
      </c>
      <c r="F18" s="308">
        <f>SUM(F19:F23)</f>
        <v>24</v>
      </c>
      <c r="G18" s="307">
        <f>SUM(G19:G23)</f>
        <v>2</v>
      </c>
      <c r="H18" s="308">
        <f>SUM(H19:H23)</f>
        <v>21</v>
      </c>
      <c r="I18" s="308"/>
      <c r="J18" s="308"/>
      <c r="K18" s="308"/>
      <c r="L18" s="308"/>
      <c r="M18" s="311"/>
      <c r="N18" s="40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9.9499999999999993" customHeight="1">
      <c r="A19" s="296" t="s">
        <v>1149</v>
      </c>
      <c r="B19" s="302">
        <f>SUM(D19:M19)</f>
        <v>107</v>
      </c>
      <c r="C19" s="303"/>
      <c r="D19" s="303">
        <v>48</v>
      </c>
      <c r="E19" s="303">
        <v>44</v>
      </c>
      <c r="F19" s="303">
        <v>9</v>
      </c>
      <c r="G19" s="303"/>
      <c r="H19" s="303">
        <v>6</v>
      </c>
      <c r="I19" s="303"/>
      <c r="J19" s="303"/>
      <c r="K19" s="303"/>
      <c r="L19" s="304"/>
      <c r="M19" s="305"/>
      <c r="N19" s="40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9.9499999999999993" customHeight="1">
      <c r="A20" s="296" t="s">
        <v>1210</v>
      </c>
      <c r="B20" s="302">
        <f>SUM(D20:M20)</f>
        <v>62</v>
      </c>
      <c r="C20" s="303"/>
      <c r="D20" s="303">
        <v>28</v>
      </c>
      <c r="E20" s="303">
        <v>27</v>
      </c>
      <c r="F20" s="303">
        <v>4</v>
      </c>
      <c r="G20" s="303"/>
      <c r="H20" s="303">
        <v>3</v>
      </c>
      <c r="I20" s="303"/>
      <c r="J20" s="303"/>
      <c r="K20" s="303"/>
      <c r="L20" s="304"/>
      <c r="M20" s="305"/>
      <c r="N20" s="4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9.9499999999999993" customHeight="1">
      <c r="A21" s="296" t="s">
        <v>1211</v>
      </c>
      <c r="B21" s="302">
        <f>SUM(D21:M21)</f>
        <v>50</v>
      </c>
      <c r="C21" s="303"/>
      <c r="D21" s="303">
        <v>10</v>
      </c>
      <c r="E21" s="303">
        <v>34</v>
      </c>
      <c r="F21" s="303">
        <v>2</v>
      </c>
      <c r="G21" s="303"/>
      <c r="H21" s="303">
        <v>4</v>
      </c>
      <c r="I21" s="303"/>
      <c r="J21" s="303"/>
      <c r="K21" s="303"/>
      <c r="L21" s="304"/>
      <c r="M21" s="305"/>
      <c r="N21" s="40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9.9499999999999993" customHeight="1">
      <c r="A22" s="296" t="s">
        <v>1212</v>
      </c>
      <c r="B22" s="302">
        <f>SUM(D22:M22)</f>
        <v>19</v>
      </c>
      <c r="C22" s="303"/>
      <c r="D22" s="303">
        <v>12</v>
      </c>
      <c r="E22" s="303">
        <v>5</v>
      </c>
      <c r="F22" s="303"/>
      <c r="G22" s="303">
        <v>2</v>
      </c>
      <c r="H22" s="303"/>
      <c r="I22" s="303"/>
      <c r="J22" s="303"/>
      <c r="K22" s="303"/>
      <c r="L22" s="304"/>
      <c r="M22" s="305"/>
      <c r="N22" s="4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9.9499999999999993" customHeight="1">
      <c r="A23" s="296" t="s">
        <v>1215</v>
      </c>
      <c r="B23" s="302">
        <f>SUM(D23:M23)</f>
        <v>144</v>
      </c>
      <c r="C23" s="303"/>
      <c r="D23" s="303">
        <v>49</v>
      </c>
      <c r="E23" s="303">
        <v>78</v>
      </c>
      <c r="F23" s="303">
        <v>9</v>
      </c>
      <c r="G23" s="303"/>
      <c r="H23" s="303">
        <v>8</v>
      </c>
      <c r="I23" s="303"/>
      <c r="J23" s="303"/>
      <c r="K23" s="303"/>
      <c r="L23" s="304"/>
      <c r="M23" s="305"/>
      <c r="N23" s="40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9.9499999999999993" customHeight="1">
      <c r="A24" s="295" t="s">
        <v>1106</v>
      </c>
      <c r="B24" s="306">
        <f>SUM(B25:B32)</f>
        <v>614</v>
      </c>
      <c r="C24" s="307"/>
      <c r="D24" s="308">
        <f t="shared" ref="D24:J24" si="1">SUM(D25:D32)</f>
        <v>356</v>
      </c>
      <c r="E24" s="308">
        <f t="shared" si="1"/>
        <v>161</v>
      </c>
      <c r="F24" s="308">
        <f t="shared" si="1"/>
        <v>40</v>
      </c>
      <c r="G24" s="308">
        <f t="shared" si="1"/>
        <v>46</v>
      </c>
      <c r="H24" s="308">
        <f t="shared" si="1"/>
        <v>3</v>
      </c>
      <c r="I24" s="308">
        <f t="shared" si="1"/>
        <v>7</v>
      </c>
      <c r="J24" s="308">
        <f t="shared" si="1"/>
        <v>1</v>
      </c>
      <c r="K24" s="308"/>
      <c r="L24" s="309"/>
      <c r="M24" s="311"/>
      <c r="N24" s="41"/>
      <c r="O24" s="42"/>
      <c r="P24" s="42"/>
      <c r="Q24" s="42"/>
      <c r="R24" s="42"/>
      <c r="S24" s="42"/>
      <c r="T24" s="42"/>
      <c r="U24" s="4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9.9499999999999993" customHeight="1">
      <c r="A25" s="296" t="s">
        <v>1216</v>
      </c>
      <c r="B25" s="302">
        <f>SUM(D25:L25)</f>
        <v>486</v>
      </c>
      <c r="C25" s="303"/>
      <c r="D25" s="303">
        <v>269</v>
      </c>
      <c r="E25" s="303">
        <v>128</v>
      </c>
      <c r="F25" s="303">
        <v>40</v>
      </c>
      <c r="G25" s="303">
        <v>43</v>
      </c>
      <c r="H25" s="303">
        <v>1</v>
      </c>
      <c r="I25" s="303">
        <v>4</v>
      </c>
      <c r="J25" s="303">
        <v>1</v>
      </c>
      <c r="K25" s="303"/>
      <c r="L25" s="304"/>
      <c r="M25" s="305"/>
      <c r="N25" s="40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9.9499999999999993" customHeight="1">
      <c r="A26" s="296" t="s">
        <v>1217</v>
      </c>
      <c r="B26" s="302">
        <f>SUM(D26:L26)</f>
        <v>87</v>
      </c>
      <c r="C26" s="303"/>
      <c r="D26" s="303">
        <v>69</v>
      </c>
      <c r="E26" s="303">
        <v>11</v>
      </c>
      <c r="F26" s="303"/>
      <c r="G26" s="303">
        <v>2</v>
      </c>
      <c r="H26" s="303">
        <v>2</v>
      </c>
      <c r="I26" s="303">
        <v>3</v>
      </c>
      <c r="J26" s="303"/>
      <c r="K26" s="303"/>
      <c r="L26" s="304"/>
      <c r="M26" s="305"/>
      <c r="N26" s="40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9.9499999999999993" customHeight="1">
      <c r="A27" s="296" t="s">
        <v>1133</v>
      </c>
      <c r="B27" s="302">
        <f>SUM(D27:L27)</f>
        <v>41</v>
      </c>
      <c r="C27" s="303"/>
      <c r="D27" s="303">
        <v>18</v>
      </c>
      <c r="E27" s="303">
        <v>22</v>
      </c>
      <c r="F27" s="303"/>
      <c r="G27" s="303">
        <v>1</v>
      </c>
      <c r="H27" s="303"/>
      <c r="I27" s="303"/>
      <c r="J27" s="303"/>
      <c r="K27" s="303"/>
      <c r="L27" s="304"/>
      <c r="M27" s="305"/>
      <c r="N27" s="40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9.9499999999999993" customHeight="1">
      <c r="A28" s="296" t="s">
        <v>1218</v>
      </c>
      <c r="B28" s="312"/>
      <c r="C28" s="303"/>
      <c r="D28" s="303"/>
      <c r="E28" s="303"/>
      <c r="F28" s="303"/>
      <c r="G28" s="303"/>
      <c r="H28" s="303"/>
      <c r="I28" s="303"/>
      <c r="J28" s="303"/>
      <c r="K28" s="303"/>
      <c r="L28" s="304"/>
      <c r="M28" s="305"/>
      <c r="N28" s="40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9.9499999999999993" customHeight="1">
      <c r="A29" s="296" t="s">
        <v>1200</v>
      </c>
      <c r="B29" s="312"/>
      <c r="C29" s="303"/>
      <c r="D29" s="303"/>
      <c r="E29" s="303"/>
      <c r="F29" s="303"/>
      <c r="G29" s="303"/>
      <c r="H29" s="303"/>
      <c r="I29" s="303"/>
      <c r="J29" s="303"/>
      <c r="K29" s="303"/>
      <c r="L29" s="304"/>
      <c r="M29" s="305"/>
      <c r="N29" s="40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9.9499999999999993" customHeight="1">
      <c r="A30" s="296" t="s">
        <v>1201</v>
      </c>
      <c r="B30" s="312"/>
      <c r="C30" s="303"/>
      <c r="D30" s="303"/>
      <c r="E30" s="303"/>
      <c r="F30" s="303"/>
      <c r="G30" s="303"/>
      <c r="H30" s="303"/>
      <c r="I30" s="303"/>
      <c r="J30" s="303"/>
      <c r="K30" s="303"/>
      <c r="L30" s="304"/>
      <c r="M30" s="305"/>
      <c r="N30" s="40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9.9499999999999993" customHeight="1">
      <c r="A31" s="296" t="s">
        <v>1219</v>
      </c>
      <c r="B31" s="312"/>
      <c r="C31" s="303"/>
      <c r="D31" s="303"/>
      <c r="E31" s="303"/>
      <c r="F31" s="303"/>
      <c r="G31" s="303"/>
      <c r="H31" s="303"/>
      <c r="I31" s="303"/>
      <c r="J31" s="303"/>
      <c r="K31" s="303"/>
      <c r="L31" s="304"/>
      <c r="M31" s="305"/>
      <c r="N31" s="40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9.9499999999999993" customHeight="1">
      <c r="A32" s="296" t="s">
        <v>1220</v>
      </c>
      <c r="B32" s="312"/>
      <c r="C32" s="303"/>
      <c r="D32" s="303"/>
      <c r="E32" s="303"/>
      <c r="F32" s="303"/>
      <c r="G32" s="303"/>
      <c r="H32" s="303"/>
      <c r="I32" s="303"/>
      <c r="J32" s="303"/>
      <c r="K32" s="303"/>
      <c r="L32" s="304"/>
      <c r="M32" s="305"/>
      <c r="N32" s="40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9.9499999999999993" customHeight="1">
      <c r="A33" s="295" t="s">
        <v>723</v>
      </c>
      <c r="B33" s="306">
        <f>SUM(D33:L33)</f>
        <v>379</v>
      </c>
      <c r="C33" s="307"/>
      <c r="D33" s="307">
        <f t="shared" ref="D33:L33" si="2">SUM(D34:D35)</f>
        <v>272</v>
      </c>
      <c r="E33" s="307">
        <f t="shared" si="2"/>
        <v>12</v>
      </c>
      <c r="F33" s="307">
        <f t="shared" si="2"/>
        <v>37</v>
      </c>
      <c r="G33" s="307">
        <f t="shared" si="2"/>
        <v>49</v>
      </c>
      <c r="H33" s="307"/>
      <c r="I33" s="307">
        <f t="shared" si="2"/>
        <v>1</v>
      </c>
      <c r="J33" s="307">
        <f t="shared" si="2"/>
        <v>4</v>
      </c>
      <c r="K33" s="307"/>
      <c r="L33" s="307">
        <f t="shared" si="2"/>
        <v>4</v>
      </c>
      <c r="M33" s="311"/>
      <c r="N33" s="40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9.9499999999999993" customHeight="1">
      <c r="A34" s="296" t="s">
        <v>1221</v>
      </c>
      <c r="B34" s="302">
        <f>SUM(D34:L34)</f>
        <v>343</v>
      </c>
      <c r="C34" s="303"/>
      <c r="D34" s="303">
        <v>251</v>
      </c>
      <c r="E34" s="303"/>
      <c r="F34" s="303">
        <v>36</v>
      </c>
      <c r="G34" s="303">
        <v>48</v>
      </c>
      <c r="H34" s="303"/>
      <c r="I34" s="303"/>
      <c r="J34" s="303">
        <v>4</v>
      </c>
      <c r="K34" s="303"/>
      <c r="L34" s="304">
        <v>4</v>
      </c>
      <c r="M34" s="305"/>
      <c r="N34" s="40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9.9499999999999993" customHeight="1">
      <c r="A35" s="296" t="s">
        <v>1175</v>
      </c>
      <c r="B35" s="302">
        <f>SUM(D35:L35)</f>
        <v>36</v>
      </c>
      <c r="C35" s="303"/>
      <c r="D35" s="303">
        <v>21</v>
      </c>
      <c r="E35" s="303">
        <v>12</v>
      </c>
      <c r="F35" s="303">
        <v>1</v>
      </c>
      <c r="G35" s="303">
        <v>1</v>
      </c>
      <c r="H35" s="303"/>
      <c r="I35" s="303">
        <v>1</v>
      </c>
      <c r="J35" s="303"/>
      <c r="K35" s="303"/>
      <c r="L35" s="304"/>
      <c r="M35" s="305"/>
      <c r="N35" s="4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9.9499999999999993" customHeight="1">
      <c r="A36" s="295" t="s">
        <v>724</v>
      </c>
      <c r="B36" s="306">
        <f>SUM(B37:B40)</f>
        <v>310</v>
      </c>
      <c r="C36" s="307"/>
      <c r="D36" s="308">
        <f t="shared" ref="D36:I36" si="3">SUM(D37:D41)</f>
        <v>130</v>
      </c>
      <c r="E36" s="308">
        <f t="shared" si="3"/>
        <v>113</v>
      </c>
      <c r="F36" s="308">
        <f t="shared" si="3"/>
        <v>22</v>
      </c>
      <c r="G36" s="308">
        <f t="shared" si="3"/>
        <v>31</v>
      </c>
      <c r="H36" s="308">
        <f t="shared" si="3"/>
        <v>9</v>
      </c>
      <c r="I36" s="308">
        <f t="shared" si="3"/>
        <v>5</v>
      </c>
      <c r="J36" s="308"/>
      <c r="K36" s="308"/>
      <c r="L36" s="308"/>
      <c r="M36" s="313"/>
      <c r="N36" s="40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9.9499999999999993" customHeight="1">
      <c r="A37" s="296" t="s">
        <v>1203</v>
      </c>
      <c r="B37" s="302">
        <f>SUM(D37:M37)</f>
        <v>261</v>
      </c>
      <c r="C37" s="303"/>
      <c r="D37" s="303">
        <v>110</v>
      </c>
      <c r="E37" s="303">
        <v>89</v>
      </c>
      <c r="F37" s="303">
        <v>22</v>
      </c>
      <c r="G37" s="303">
        <v>31</v>
      </c>
      <c r="H37" s="303">
        <v>9</v>
      </c>
      <c r="I37" s="303"/>
      <c r="J37" s="303"/>
      <c r="K37" s="303"/>
      <c r="L37" s="304"/>
      <c r="M37" s="305"/>
      <c r="N37" s="40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9.9499999999999993" customHeight="1">
      <c r="A38" s="296" t="s">
        <v>1137</v>
      </c>
      <c r="B38" s="302">
        <f>SUM(D38:M38)</f>
        <v>49</v>
      </c>
      <c r="C38" s="303"/>
      <c r="D38" s="303">
        <v>20</v>
      </c>
      <c r="E38" s="303">
        <v>24</v>
      </c>
      <c r="F38" s="303"/>
      <c r="G38" s="303"/>
      <c r="H38" s="303"/>
      <c r="I38" s="303">
        <v>5</v>
      </c>
      <c r="J38" s="303"/>
      <c r="K38" s="303"/>
      <c r="L38" s="304"/>
      <c r="M38" s="305"/>
      <c r="N38" s="40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9.9499999999999993" customHeight="1">
      <c r="A39" s="296" t="s">
        <v>1222</v>
      </c>
      <c r="B39" s="302"/>
      <c r="C39" s="303"/>
      <c r="D39" s="303"/>
      <c r="E39" s="303"/>
      <c r="F39" s="303"/>
      <c r="G39" s="303"/>
      <c r="H39" s="303"/>
      <c r="I39" s="303"/>
      <c r="J39" s="303"/>
      <c r="K39" s="303"/>
      <c r="L39" s="304"/>
      <c r="M39" s="305"/>
      <c r="N39" s="40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9.9499999999999993" customHeight="1">
      <c r="A40" s="296" t="s">
        <v>1142</v>
      </c>
      <c r="B40" s="302"/>
      <c r="C40" s="303"/>
      <c r="D40" s="303"/>
      <c r="E40" s="303"/>
      <c r="F40" s="303"/>
      <c r="G40" s="303"/>
      <c r="H40" s="303"/>
      <c r="I40" s="303"/>
      <c r="J40" s="303"/>
      <c r="K40" s="303"/>
      <c r="L40" s="304"/>
      <c r="M40" s="305"/>
      <c r="N40" s="40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9.9499999999999993" customHeight="1">
      <c r="A41" s="296" t="s">
        <v>1223</v>
      </c>
      <c r="B41" s="302"/>
      <c r="C41" s="303"/>
      <c r="D41" s="303"/>
      <c r="E41" s="303"/>
      <c r="F41" s="303"/>
      <c r="G41" s="303"/>
      <c r="H41" s="303"/>
      <c r="I41" s="303"/>
      <c r="J41" s="303"/>
      <c r="K41" s="303"/>
      <c r="L41" s="304"/>
      <c r="M41" s="305"/>
      <c r="N41" s="40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9.9499999999999993" customHeight="1">
      <c r="A42" s="295" t="s">
        <v>725</v>
      </c>
      <c r="B42" s="306">
        <f>SUM(B43:B44)</f>
        <v>210</v>
      </c>
      <c r="C42" s="307"/>
      <c r="D42" s="307">
        <f>SUM(D43:D44)</f>
        <v>173</v>
      </c>
      <c r="E42" s="307">
        <f>SUM(E43:E44)</f>
        <v>30</v>
      </c>
      <c r="F42" s="307">
        <f>SUM(F43:F44)</f>
        <v>2</v>
      </c>
      <c r="G42" s="307">
        <f>SUM(G43:G44)</f>
        <v>5</v>
      </c>
      <c r="H42" s="307"/>
      <c r="I42" s="307"/>
      <c r="J42" s="307"/>
      <c r="K42" s="307"/>
      <c r="L42" s="309"/>
      <c r="M42" s="311"/>
      <c r="N42" s="40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9.9499999999999993" customHeight="1">
      <c r="A43" s="296" t="s">
        <v>350</v>
      </c>
      <c r="B43" s="306">
        <f>SUM(D43:G43)</f>
        <v>160</v>
      </c>
      <c r="C43" s="307"/>
      <c r="D43" s="307">
        <v>123</v>
      </c>
      <c r="E43" s="307">
        <v>30</v>
      </c>
      <c r="F43" s="307">
        <v>2</v>
      </c>
      <c r="G43" s="307">
        <v>5</v>
      </c>
      <c r="H43" s="307"/>
      <c r="I43" s="307"/>
      <c r="J43" s="307"/>
      <c r="K43" s="307"/>
      <c r="L43" s="309"/>
      <c r="M43" s="311"/>
      <c r="N43" s="40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9.9499999999999993" customHeight="1">
      <c r="A44" s="296" t="s">
        <v>1297</v>
      </c>
      <c r="B44" s="306">
        <v>50</v>
      </c>
      <c r="C44" s="307"/>
      <c r="D44" s="307">
        <v>50</v>
      </c>
      <c r="E44" s="307"/>
      <c r="F44" s="307"/>
      <c r="G44" s="307"/>
      <c r="H44" s="307"/>
      <c r="I44" s="307"/>
      <c r="J44" s="307"/>
      <c r="K44" s="307"/>
      <c r="L44" s="309"/>
      <c r="M44" s="311"/>
      <c r="N44" s="40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9.9499999999999993" customHeight="1">
      <c r="A45" s="295" t="s">
        <v>1255</v>
      </c>
      <c r="B45" s="306">
        <f>SUM(B46:B48)</f>
        <v>58</v>
      </c>
      <c r="C45" s="307"/>
      <c r="D45" s="308">
        <f>SUM(D46:D48)</f>
        <v>6</v>
      </c>
      <c r="E45" s="308">
        <f>SUM(E46:E48)</f>
        <v>25</v>
      </c>
      <c r="F45" s="308">
        <f>SUM(F46:F48)</f>
        <v>3</v>
      </c>
      <c r="G45" s="308">
        <f>SUM(G46:G48)</f>
        <v>24</v>
      </c>
      <c r="H45" s="308"/>
      <c r="I45" s="308"/>
      <c r="J45" s="308"/>
      <c r="K45" s="308"/>
      <c r="L45" s="308"/>
      <c r="M45" s="311"/>
      <c r="N45" s="41"/>
      <c r="O45" s="42"/>
      <c r="P45" s="42"/>
      <c r="Q45" s="4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9.9499999999999993" customHeight="1">
      <c r="A46" s="296" t="s">
        <v>1198</v>
      </c>
      <c r="B46" s="302">
        <f>SUM(D46:M46)</f>
        <v>58</v>
      </c>
      <c r="C46" s="303"/>
      <c r="D46" s="303">
        <v>6</v>
      </c>
      <c r="E46" s="303">
        <v>25</v>
      </c>
      <c r="F46" s="303">
        <v>3</v>
      </c>
      <c r="G46" s="303">
        <v>24</v>
      </c>
      <c r="H46" s="303"/>
      <c r="I46" s="303"/>
      <c r="J46" s="303"/>
      <c r="K46" s="303"/>
      <c r="L46" s="304"/>
      <c r="M46" s="305"/>
      <c r="N46" s="40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9.9499999999999993" customHeight="1">
      <c r="A47" s="296" t="s">
        <v>1224</v>
      </c>
      <c r="B47" s="312"/>
      <c r="C47" s="303"/>
      <c r="D47" s="303"/>
      <c r="E47" s="303"/>
      <c r="F47" s="303"/>
      <c r="G47" s="303"/>
      <c r="H47" s="303"/>
      <c r="I47" s="303"/>
      <c r="J47" s="303"/>
      <c r="K47" s="303"/>
      <c r="L47" s="304"/>
      <c r="M47" s="305"/>
      <c r="N47" s="40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9.9499999999999993" customHeight="1">
      <c r="A48" s="296" t="s">
        <v>1116</v>
      </c>
      <c r="B48" s="312"/>
      <c r="C48" s="303"/>
      <c r="D48" s="303"/>
      <c r="E48" s="303"/>
      <c r="F48" s="303"/>
      <c r="G48" s="303"/>
      <c r="H48" s="303"/>
      <c r="I48" s="303"/>
      <c r="J48" s="303"/>
      <c r="K48" s="303"/>
      <c r="L48" s="304"/>
      <c r="M48" s="305"/>
      <c r="N48" s="40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9.9499999999999993" customHeight="1">
      <c r="A49" s="295" t="s">
        <v>1254</v>
      </c>
      <c r="B49" s="306">
        <f>SUM(D49:L49)</f>
        <v>24</v>
      </c>
      <c r="C49" s="307"/>
      <c r="D49" s="307">
        <v>15</v>
      </c>
      <c r="E49" s="307">
        <v>4</v>
      </c>
      <c r="F49" s="307"/>
      <c r="G49" s="307">
        <v>2</v>
      </c>
      <c r="H49" s="307">
        <v>2</v>
      </c>
      <c r="I49" s="307"/>
      <c r="J49" s="307"/>
      <c r="K49" s="307"/>
      <c r="L49" s="309">
        <v>1</v>
      </c>
      <c r="M49" s="311"/>
      <c r="N49" s="40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9.9499999999999993" customHeight="1">
      <c r="A50" s="295" t="s">
        <v>726</v>
      </c>
      <c r="B50" s="306">
        <f>SUM(D50:L50)</f>
        <v>168</v>
      </c>
      <c r="C50" s="307"/>
      <c r="D50" s="307">
        <v>82</v>
      </c>
      <c r="E50" s="307">
        <v>32</v>
      </c>
      <c r="F50" s="307">
        <v>32</v>
      </c>
      <c r="G50" s="307">
        <v>1</v>
      </c>
      <c r="H50" s="307">
        <v>7</v>
      </c>
      <c r="I50" s="307">
        <v>12</v>
      </c>
      <c r="J50" s="307">
        <v>2</v>
      </c>
      <c r="K50" s="307"/>
      <c r="L50" s="309"/>
      <c r="M50" s="311"/>
      <c r="N50" s="40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9.9499999999999993" customHeight="1">
      <c r="A51" s="295" t="s">
        <v>1249</v>
      </c>
      <c r="B51" s="306">
        <f>SUM(D51:L51)</f>
        <v>87</v>
      </c>
      <c r="C51" s="307"/>
      <c r="D51" s="307">
        <v>29</v>
      </c>
      <c r="E51" s="307">
        <v>44</v>
      </c>
      <c r="F51" s="307">
        <v>9</v>
      </c>
      <c r="G51" s="307"/>
      <c r="H51" s="307"/>
      <c r="I51" s="307"/>
      <c r="J51" s="307">
        <v>5</v>
      </c>
      <c r="K51" s="307"/>
      <c r="L51" s="309"/>
      <c r="M51" s="311"/>
      <c r="N51" s="40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9.9499999999999993" customHeight="1">
      <c r="A52" s="295" t="s">
        <v>727</v>
      </c>
      <c r="B52" s="306">
        <f>SUM(D52:L52)</f>
        <v>80</v>
      </c>
      <c r="C52" s="307"/>
      <c r="D52" s="307">
        <v>36</v>
      </c>
      <c r="E52" s="307">
        <v>11</v>
      </c>
      <c r="F52" s="307">
        <v>13</v>
      </c>
      <c r="G52" s="307">
        <v>3</v>
      </c>
      <c r="H52" s="307">
        <v>3</v>
      </c>
      <c r="I52" s="307"/>
      <c r="J52" s="307">
        <v>5</v>
      </c>
      <c r="K52" s="307"/>
      <c r="L52" s="309">
        <v>9</v>
      </c>
      <c r="M52" s="311"/>
      <c r="N52" s="40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9.9499999999999993" customHeight="1">
      <c r="A53" s="295" t="s">
        <v>728</v>
      </c>
      <c r="B53" s="314">
        <f>SUM(B54:B55)</f>
        <v>210</v>
      </c>
      <c r="C53" s="307"/>
      <c r="D53" s="314">
        <f>SUM(D54:D55)</f>
        <v>176</v>
      </c>
      <c r="E53" s="314"/>
      <c r="F53" s="314">
        <f>SUM(F54:F55)</f>
        <v>11</v>
      </c>
      <c r="G53" s="314"/>
      <c r="H53" s="314">
        <f>SUM(H54:H55)</f>
        <v>16</v>
      </c>
      <c r="I53" s="314">
        <f>SUM(I54:I55)</f>
        <v>6</v>
      </c>
      <c r="J53" s="314"/>
      <c r="K53" s="307"/>
      <c r="L53" s="314">
        <f>SUM(L54:L55)</f>
        <v>1</v>
      </c>
      <c r="M53" s="311"/>
      <c r="N53" s="41"/>
      <c r="O53" s="42"/>
      <c r="P53" s="42"/>
      <c r="Q53" s="42"/>
      <c r="R53" s="4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9.9499999999999993" customHeight="1">
      <c r="A54" s="296" t="s">
        <v>1225</v>
      </c>
      <c r="B54" s="315">
        <f>SUM(D54:M54)</f>
        <v>169</v>
      </c>
      <c r="C54" s="303"/>
      <c r="D54" s="303">
        <v>145</v>
      </c>
      <c r="E54" s="303"/>
      <c r="F54" s="303">
        <v>10</v>
      </c>
      <c r="G54" s="303"/>
      <c r="H54" s="303">
        <v>9</v>
      </c>
      <c r="I54" s="303">
        <v>5</v>
      </c>
      <c r="J54" s="303"/>
      <c r="K54" s="303"/>
      <c r="L54" s="304"/>
      <c r="M54" s="305"/>
      <c r="N54" s="40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9.9499999999999993" customHeight="1">
      <c r="A55" s="296" t="s">
        <v>1226</v>
      </c>
      <c r="B55" s="315">
        <f>SUM(D55:M55)</f>
        <v>41</v>
      </c>
      <c r="C55" s="303"/>
      <c r="D55" s="303">
        <v>31</v>
      </c>
      <c r="E55" s="303"/>
      <c r="F55" s="303">
        <v>1</v>
      </c>
      <c r="G55" s="303"/>
      <c r="H55" s="303">
        <v>7</v>
      </c>
      <c r="I55" s="303">
        <v>1</v>
      </c>
      <c r="J55" s="303"/>
      <c r="K55" s="303"/>
      <c r="L55" s="304">
        <v>1</v>
      </c>
      <c r="M55" s="305"/>
      <c r="N55" s="40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8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1074" t="s">
        <v>408</v>
      </c>
      <c r="M56" s="4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9" customHeight="1">
      <c r="H57" s="43"/>
      <c r="I57" s="43"/>
      <c r="J57" s="43"/>
      <c r="K57" s="43"/>
      <c r="L57" s="43"/>
      <c r="M57" s="4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>
      <c r="H58" s="43"/>
      <c r="I58" s="43"/>
      <c r="J58" s="43"/>
      <c r="K58" s="43"/>
      <c r="L58" s="43"/>
      <c r="M58" s="4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H59" s="43"/>
      <c r="I59" s="43"/>
      <c r="J59" s="43"/>
      <c r="K59" s="43"/>
      <c r="L59" s="43"/>
      <c r="M59" s="4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H60" s="43"/>
      <c r="I60" s="43"/>
      <c r="J60" s="43"/>
      <c r="K60" s="43"/>
      <c r="L60" s="43"/>
      <c r="M60" s="4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3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3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3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1:1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1:1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1:1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1:1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1:1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1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1:1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1:1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1:1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1:1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1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1:1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1:1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1:1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1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1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1:1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1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1:1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1:1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1:1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1:1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1:1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1:1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1:1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1:1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7941" spans="240:255" ht="19.5">
      <c r="IF7941" s="45"/>
      <c r="IG7941" s="45"/>
      <c r="IH7941" s="45"/>
      <c r="II7941" s="45"/>
      <c r="IJ7941" s="45"/>
      <c r="IK7941" s="45"/>
      <c r="IL7941" s="45"/>
      <c r="IM7941" s="45"/>
      <c r="IN7941" s="45"/>
      <c r="IO7941" s="45"/>
      <c r="IP7941" s="45"/>
      <c r="IQ7941" s="45"/>
      <c r="IR7941" s="45"/>
      <c r="IS7941" s="45"/>
      <c r="IT7941" s="45"/>
      <c r="IU7941" s="45"/>
    </row>
  </sheetData>
  <sheetProtection password="CA55" sheet="1" objects="1" scenarios="1"/>
  <mergeCells count="7">
    <mergeCell ref="E8:M8"/>
    <mergeCell ref="E9:H9"/>
    <mergeCell ref="I9:L9"/>
    <mergeCell ref="A1:M1"/>
    <mergeCell ref="A3:M3"/>
    <mergeCell ref="A4:M4"/>
    <mergeCell ref="A6:M6"/>
  </mergeCells>
  <phoneticPr fontId="101" type="noConversion"/>
  <printOptions horizontalCentered="1"/>
  <pageMargins left="0.78740157480314965" right="0.31496062992125984" top="0.59055118110236227" bottom="0.19685039370078741" header="0" footer="0"/>
  <pageSetup scale="90" firstPageNumber="14" orientation="landscape" useFirstPageNumber="1" horizontalDpi="300" verticalDpi="300" r:id="rId1"/>
  <headerFooter alignWithMargins="0">
    <oddHeader>&amp;R&amp;"Helv,Negrita"&amp;14&amp;[16</oddHeader>
  </headerFooter>
  <rowBreaks count="1" manualBreakCount="1">
    <brk id="794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L30"/>
  <sheetViews>
    <sheetView showGridLines="0" workbookViewId="0">
      <selection activeCell="C38" sqref="C38"/>
    </sheetView>
  </sheetViews>
  <sheetFormatPr baseColWidth="10" defaultColWidth="9.83203125" defaultRowHeight="10.5"/>
  <cols>
    <col min="1" max="1" width="33.5" style="2705" customWidth="1"/>
    <col min="2" max="2" width="9" style="2705" customWidth="1"/>
    <col min="3" max="5" width="9.83203125" style="2705"/>
    <col min="6" max="6" width="9.1640625" style="2705" customWidth="1"/>
    <col min="7" max="7" width="9.83203125" style="2705"/>
    <col min="8" max="8" width="11.6640625" style="2705" customWidth="1"/>
    <col min="9" max="9" width="9.83203125" style="2705"/>
    <col min="10" max="10" width="9" style="2705" customWidth="1"/>
    <col min="11" max="11" width="0" style="2705" hidden="1" customWidth="1"/>
    <col min="12" max="12" width="1.83203125" style="2705" customWidth="1"/>
    <col min="13" max="16384" width="9.83203125" style="2705"/>
  </cols>
  <sheetData>
    <row r="1" spans="1:12" ht="18.75">
      <c r="A1" s="3356" t="s">
        <v>359</v>
      </c>
      <c r="B1" s="3356"/>
      <c r="C1" s="3356"/>
      <c r="D1" s="3356"/>
      <c r="E1" s="3356"/>
      <c r="F1" s="3356"/>
      <c r="G1" s="3356"/>
      <c r="H1" s="3356"/>
      <c r="I1" s="3356"/>
      <c r="J1" s="3356"/>
    </row>
    <row r="2" spans="1:12" ht="3" customHeight="1">
      <c r="A2" s="2706"/>
      <c r="B2" s="2707"/>
      <c r="C2" s="2707"/>
      <c r="D2" s="2707"/>
      <c r="E2" s="2707"/>
      <c r="F2" s="2707"/>
      <c r="G2" s="2707"/>
      <c r="H2" s="2707"/>
      <c r="I2" s="2707"/>
      <c r="J2" s="2707"/>
    </row>
    <row r="3" spans="1:12" ht="15">
      <c r="A3" s="3357" t="s">
        <v>778</v>
      </c>
      <c r="B3" s="3357"/>
      <c r="C3" s="3357"/>
      <c r="D3" s="3357"/>
      <c r="E3" s="3357"/>
      <c r="F3" s="3357"/>
      <c r="G3" s="3357"/>
      <c r="H3" s="3357"/>
      <c r="I3" s="3357"/>
      <c r="J3" s="3357"/>
    </row>
    <row r="4" spans="1:12" ht="15">
      <c r="A4" s="3357" t="s">
        <v>779</v>
      </c>
      <c r="B4" s="3357"/>
      <c r="C4" s="3357"/>
      <c r="D4" s="3357"/>
      <c r="E4" s="3357"/>
      <c r="F4" s="3357"/>
      <c r="G4" s="3357"/>
      <c r="H4" s="3357"/>
      <c r="I4" s="3357"/>
      <c r="J4" s="3357"/>
    </row>
    <row r="5" spans="1:12" ht="15">
      <c r="A5" s="3357" t="s">
        <v>780</v>
      </c>
      <c r="B5" s="3357"/>
      <c r="C5" s="3357"/>
      <c r="D5" s="3357"/>
      <c r="E5" s="3357"/>
      <c r="F5" s="3357"/>
      <c r="G5" s="3357"/>
      <c r="H5" s="3357"/>
      <c r="I5" s="3357"/>
      <c r="J5" s="3357"/>
    </row>
    <row r="6" spans="1:12" ht="12.75">
      <c r="A6" s="2708"/>
      <c r="B6" s="2708"/>
      <c r="C6" s="2708"/>
      <c r="D6" s="2708"/>
      <c r="E6" s="2708"/>
      <c r="F6" s="2708"/>
      <c r="G6" s="2708"/>
      <c r="H6" s="2708"/>
      <c r="I6" s="2708"/>
      <c r="J6" s="2708"/>
    </row>
    <row r="7" spans="1:12" ht="16.5" customHeight="1">
      <c r="A7" s="3355" t="s">
        <v>781</v>
      </c>
      <c r="B7" s="3355"/>
      <c r="C7" s="3355"/>
      <c r="D7" s="3355"/>
      <c r="E7" s="3355"/>
      <c r="F7" s="3355"/>
      <c r="G7" s="3355"/>
      <c r="H7" s="3355"/>
      <c r="I7" s="3355"/>
      <c r="J7" s="3355"/>
    </row>
    <row r="8" spans="1:12" ht="12" customHeight="1">
      <c r="A8" s="2709"/>
      <c r="B8" s="2710" t="s">
        <v>396</v>
      </c>
      <c r="C8" s="2711"/>
      <c r="D8" s="2711"/>
      <c r="E8" s="2712"/>
      <c r="F8" s="2711"/>
      <c r="G8" s="2711"/>
      <c r="H8" s="2711"/>
      <c r="I8" s="2711"/>
      <c r="J8" s="2713"/>
      <c r="K8" s="2714" t="s">
        <v>396</v>
      </c>
    </row>
    <row r="9" spans="1:12" ht="12" customHeight="1">
      <c r="A9" s="2715"/>
      <c r="B9" s="2716"/>
      <c r="C9" s="2717"/>
      <c r="D9" s="2717"/>
      <c r="E9" s="2718" t="s">
        <v>782</v>
      </c>
      <c r="F9" s="2717"/>
      <c r="G9" s="2717"/>
      <c r="H9" s="2717"/>
      <c r="I9" s="2717"/>
      <c r="J9" s="2719"/>
      <c r="K9" s="2720"/>
    </row>
    <row r="10" spans="1:12" ht="12" customHeight="1">
      <c r="A10" s="2715"/>
      <c r="B10" s="2716"/>
      <c r="C10" s="2711"/>
      <c r="D10" s="2711"/>
      <c r="E10" s="2711"/>
      <c r="F10" s="2721"/>
      <c r="G10" s="2711"/>
      <c r="H10" s="2711"/>
      <c r="I10" s="2711"/>
      <c r="J10" s="2713"/>
      <c r="K10" s="2720"/>
    </row>
    <row r="11" spans="1:12" ht="15" customHeight="1">
      <c r="A11" s="2722" t="s">
        <v>411</v>
      </c>
      <c r="B11" s="2723" t="s">
        <v>414</v>
      </c>
      <c r="C11" s="2724" t="s">
        <v>783</v>
      </c>
      <c r="D11" s="2725"/>
      <c r="E11" s="2725"/>
      <c r="F11" s="2726"/>
      <c r="G11" s="2724" t="s">
        <v>784</v>
      </c>
      <c r="H11" s="2725"/>
      <c r="I11" s="2725"/>
      <c r="J11" s="2727"/>
      <c r="K11" s="2728"/>
    </row>
    <row r="12" spans="1:12" ht="15" customHeight="1">
      <c r="A12" s="2729"/>
      <c r="B12" s="2726"/>
      <c r="C12" s="2730" t="s">
        <v>504</v>
      </c>
      <c r="D12" s="2730" t="s">
        <v>503</v>
      </c>
      <c r="E12" s="2730" t="s">
        <v>513</v>
      </c>
      <c r="F12" s="2730" t="s">
        <v>507</v>
      </c>
      <c r="G12" s="2730" t="s">
        <v>504</v>
      </c>
      <c r="H12" s="2730" t="s">
        <v>503</v>
      </c>
      <c r="I12" s="2730" t="s">
        <v>513</v>
      </c>
      <c r="J12" s="2730" t="s">
        <v>507</v>
      </c>
      <c r="K12" s="2731"/>
    </row>
    <row r="13" spans="1:12" ht="20.25" customHeight="1">
      <c r="A13" s="2732" t="s">
        <v>380</v>
      </c>
      <c r="B13" s="2733">
        <f t="shared" ref="B13:J13" si="0">SUM(B14:B29)</f>
        <v>5234</v>
      </c>
      <c r="C13" s="2733">
        <f t="shared" si="0"/>
        <v>354</v>
      </c>
      <c r="D13" s="2733">
        <f t="shared" si="0"/>
        <v>3469</v>
      </c>
      <c r="E13" s="2733">
        <f t="shared" si="0"/>
        <v>1271</v>
      </c>
      <c r="F13" s="2733">
        <f t="shared" si="0"/>
        <v>39</v>
      </c>
      <c r="G13" s="2733">
        <f t="shared" si="0"/>
        <v>8</v>
      </c>
      <c r="H13" s="2733">
        <f t="shared" si="0"/>
        <v>78</v>
      </c>
      <c r="I13" s="2733">
        <f t="shared" si="0"/>
        <v>15</v>
      </c>
      <c r="J13" s="2733">
        <f t="shared" si="0"/>
        <v>0</v>
      </c>
      <c r="K13" s="2734"/>
      <c r="L13" s="2735"/>
    </row>
    <row r="14" spans="1:12" ht="18" customHeight="1">
      <c r="A14" s="2736" t="s">
        <v>419</v>
      </c>
      <c r="B14" s="2737">
        <f t="shared" ref="B14:B29" si="1">SUM(C14:J14)</f>
        <v>1501</v>
      </c>
      <c r="C14" s="2738">
        <v>245</v>
      </c>
      <c r="D14" s="2738">
        <v>644</v>
      </c>
      <c r="E14" s="2738">
        <v>555</v>
      </c>
      <c r="F14" s="2738">
        <v>36</v>
      </c>
      <c r="G14" s="2738"/>
      <c r="H14" s="2738">
        <v>16</v>
      </c>
      <c r="I14" s="2738">
        <v>5</v>
      </c>
      <c r="J14" s="2738"/>
      <c r="K14" s="2739"/>
    </row>
    <row r="15" spans="1:12" ht="18" customHeight="1">
      <c r="A15" s="2736" t="s">
        <v>420</v>
      </c>
      <c r="B15" s="2737">
        <f t="shared" si="1"/>
        <v>380</v>
      </c>
      <c r="C15" s="2738">
        <v>10</v>
      </c>
      <c r="D15" s="2738">
        <v>366</v>
      </c>
      <c r="E15" s="2738"/>
      <c r="F15" s="2738"/>
      <c r="G15" s="2738">
        <v>4</v>
      </c>
      <c r="H15" s="2738"/>
      <c r="I15" s="2738"/>
      <c r="J15" s="2738"/>
      <c r="K15" s="2739"/>
    </row>
    <row r="16" spans="1:12" ht="18" customHeight="1">
      <c r="A16" s="2736" t="s">
        <v>421</v>
      </c>
      <c r="B16" s="2737">
        <f t="shared" si="1"/>
        <v>499</v>
      </c>
      <c r="C16" s="2738">
        <v>45</v>
      </c>
      <c r="D16" s="2738">
        <v>416</v>
      </c>
      <c r="E16" s="2738">
        <v>18</v>
      </c>
      <c r="F16" s="2738"/>
      <c r="G16" s="2738"/>
      <c r="H16" s="2738">
        <v>20</v>
      </c>
      <c r="I16" s="2738"/>
      <c r="J16" s="2738"/>
      <c r="K16" s="2739"/>
    </row>
    <row r="17" spans="1:11" ht="18" customHeight="1">
      <c r="A17" s="2736" t="s">
        <v>422</v>
      </c>
      <c r="B17" s="2737">
        <f t="shared" si="1"/>
        <v>336</v>
      </c>
      <c r="C17" s="2738"/>
      <c r="D17" s="2738">
        <v>242</v>
      </c>
      <c r="E17" s="2738">
        <v>92</v>
      </c>
      <c r="F17" s="2738"/>
      <c r="G17" s="2738"/>
      <c r="H17" s="2738">
        <v>2</v>
      </c>
      <c r="I17" s="2738"/>
      <c r="J17" s="2738"/>
      <c r="K17" s="2739"/>
    </row>
    <row r="18" spans="1:11" ht="18" customHeight="1">
      <c r="A18" s="2736" t="s">
        <v>423</v>
      </c>
      <c r="B18" s="2737">
        <f t="shared" si="1"/>
        <v>398</v>
      </c>
      <c r="C18" s="2738"/>
      <c r="D18" s="2738">
        <v>284</v>
      </c>
      <c r="E18" s="2738">
        <v>108</v>
      </c>
      <c r="F18" s="2738">
        <v>1</v>
      </c>
      <c r="G18" s="2738"/>
      <c r="H18" s="2738">
        <v>3</v>
      </c>
      <c r="I18" s="2738">
        <v>2</v>
      </c>
      <c r="J18" s="2738"/>
      <c r="K18" s="2739"/>
    </row>
    <row r="19" spans="1:11" ht="18" customHeight="1">
      <c r="A19" s="2736" t="s">
        <v>424</v>
      </c>
      <c r="B19" s="2737">
        <f t="shared" si="1"/>
        <v>180</v>
      </c>
      <c r="C19" s="2738">
        <v>5</v>
      </c>
      <c r="D19" s="2738">
        <v>170</v>
      </c>
      <c r="E19" s="2738"/>
      <c r="F19" s="2738"/>
      <c r="G19" s="2738"/>
      <c r="H19" s="2738">
        <v>5</v>
      </c>
      <c r="I19" s="2738"/>
      <c r="J19" s="2738"/>
      <c r="K19" s="2739"/>
    </row>
    <row r="20" spans="1:11" ht="18" customHeight="1">
      <c r="A20" s="2736" t="s">
        <v>425</v>
      </c>
      <c r="B20" s="2737">
        <f t="shared" si="1"/>
        <v>232</v>
      </c>
      <c r="C20" s="2738"/>
      <c r="D20" s="2738">
        <v>141</v>
      </c>
      <c r="E20" s="2738">
        <v>83</v>
      </c>
      <c r="F20" s="2738"/>
      <c r="G20" s="2738"/>
      <c r="H20" s="2738">
        <v>8</v>
      </c>
      <c r="I20" s="2738"/>
      <c r="J20" s="2738"/>
      <c r="K20" s="2739"/>
    </row>
    <row r="21" spans="1:11" ht="18" customHeight="1">
      <c r="A21" s="2736" t="s">
        <v>785</v>
      </c>
      <c r="B21" s="2737">
        <f t="shared" si="1"/>
        <v>152</v>
      </c>
      <c r="C21" s="2738"/>
      <c r="D21" s="2738">
        <v>137</v>
      </c>
      <c r="E21" s="2738">
        <v>14</v>
      </c>
      <c r="F21" s="2738"/>
      <c r="G21" s="2738"/>
      <c r="H21" s="2738"/>
      <c r="I21" s="2738">
        <v>1</v>
      </c>
      <c r="J21" s="2738"/>
      <c r="K21" s="2739"/>
    </row>
    <row r="22" spans="1:11" ht="18" customHeight="1">
      <c r="A22" s="2736" t="s">
        <v>426</v>
      </c>
      <c r="B22" s="2737">
        <f t="shared" si="1"/>
        <v>95</v>
      </c>
      <c r="C22" s="2738"/>
      <c r="D22" s="2738">
        <v>72</v>
      </c>
      <c r="E22" s="2738">
        <v>22</v>
      </c>
      <c r="F22" s="2738"/>
      <c r="G22" s="2738"/>
      <c r="H22" s="2738">
        <v>1</v>
      </c>
      <c r="I22" s="2738"/>
      <c r="J22" s="2738"/>
      <c r="K22" s="2739"/>
    </row>
    <row r="23" spans="1:11" ht="18" customHeight="1">
      <c r="A23" s="2736" t="s">
        <v>427</v>
      </c>
      <c r="B23" s="2737">
        <f t="shared" si="1"/>
        <v>127</v>
      </c>
      <c r="C23" s="2738"/>
      <c r="D23" s="2738">
        <v>123</v>
      </c>
      <c r="E23" s="2738"/>
      <c r="F23" s="2738"/>
      <c r="G23" s="2738"/>
      <c r="H23" s="2738">
        <v>4</v>
      </c>
      <c r="I23" s="2738"/>
      <c r="J23" s="2738"/>
      <c r="K23" s="2740"/>
    </row>
    <row r="24" spans="1:11" ht="18" customHeight="1">
      <c r="A24" s="2736" t="s">
        <v>465</v>
      </c>
      <c r="B24" s="2737">
        <f t="shared" si="1"/>
        <v>100</v>
      </c>
      <c r="C24" s="2738"/>
      <c r="D24" s="2738">
        <v>58</v>
      </c>
      <c r="E24" s="2738">
        <v>42</v>
      </c>
      <c r="F24" s="2738"/>
      <c r="G24" s="2738"/>
      <c r="H24" s="2738"/>
      <c r="I24" s="2738"/>
      <c r="J24" s="2738"/>
      <c r="K24" s="2739"/>
    </row>
    <row r="25" spans="1:11" ht="18" customHeight="1">
      <c r="A25" s="2736" t="s">
        <v>428</v>
      </c>
      <c r="B25" s="2737">
        <f t="shared" si="1"/>
        <v>120</v>
      </c>
      <c r="C25" s="2738"/>
      <c r="D25" s="2738">
        <v>54</v>
      </c>
      <c r="E25" s="2738">
        <v>64</v>
      </c>
      <c r="F25" s="2738"/>
      <c r="G25" s="2738"/>
      <c r="H25" s="2738"/>
      <c r="I25" s="2738">
        <v>2</v>
      </c>
      <c r="J25" s="2738"/>
      <c r="K25" s="2740"/>
    </row>
    <row r="26" spans="1:11" ht="18" customHeight="1">
      <c r="A26" s="2736" t="s">
        <v>429</v>
      </c>
      <c r="B26" s="2737">
        <f t="shared" si="1"/>
        <v>694</v>
      </c>
      <c r="C26" s="2738">
        <v>11</v>
      </c>
      <c r="D26" s="2738">
        <v>476</v>
      </c>
      <c r="E26" s="2738">
        <v>187</v>
      </c>
      <c r="F26" s="2738"/>
      <c r="G26" s="2738"/>
      <c r="H26" s="2738">
        <v>15</v>
      </c>
      <c r="I26" s="2738">
        <v>5</v>
      </c>
      <c r="J26" s="2738"/>
      <c r="K26" s="2739"/>
    </row>
    <row r="27" spans="1:11" ht="18" customHeight="1">
      <c r="A27" s="2736" t="s">
        <v>430</v>
      </c>
      <c r="B27" s="2737">
        <f t="shared" si="1"/>
        <v>300</v>
      </c>
      <c r="C27" s="2738">
        <v>2</v>
      </c>
      <c r="D27" s="2738">
        <v>220</v>
      </c>
      <c r="E27" s="2738">
        <v>68</v>
      </c>
      <c r="F27" s="2738">
        <v>2</v>
      </c>
      <c r="G27" s="2738">
        <v>4</v>
      </c>
      <c r="H27" s="2738">
        <v>4</v>
      </c>
      <c r="I27" s="2738"/>
      <c r="J27" s="2738"/>
      <c r="K27" s="2739"/>
    </row>
    <row r="28" spans="1:11" ht="18" customHeight="1">
      <c r="A28" s="2736" t="s">
        <v>431</v>
      </c>
      <c r="B28" s="2737">
        <f t="shared" si="1"/>
        <v>41</v>
      </c>
      <c r="C28" s="2738"/>
      <c r="D28" s="2738">
        <v>41</v>
      </c>
      <c r="E28" s="2738"/>
      <c r="F28" s="2738"/>
      <c r="G28" s="2738"/>
      <c r="H28" s="2738"/>
      <c r="I28" s="2738"/>
      <c r="J28" s="2738"/>
      <c r="K28" s="2739"/>
    </row>
    <row r="29" spans="1:11" ht="18" customHeight="1">
      <c r="A29" s="2736" t="s">
        <v>775</v>
      </c>
      <c r="B29" s="2737">
        <f t="shared" si="1"/>
        <v>79</v>
      </c>
      <c r="C29" s="2738">
        <v>36</v>
      </c>
      <c r="D29" s="2738">
        <v>25</v>
      </c>
      <c r="E29" s="2738">
        <v>18</v>
      </c>
      <c r="F29" s="2738"/>
      <c r="G29" s="2738"/>
      <c r="H29" s="2738"/>
      <c r="I29" s="2738"/>
      <c r="J29" s="2738"/>
    </row>
    <row r="30" spans="1:11" ht="18" customHeight="1">
      <c r="A30" s="2741" t="s">
        <v>786</v>
      </c>
      <c r="B30" s="2741"/>
      <c r="I30" s="2742" t="s">
        <v>408</v>
      </c>
    </row>
  </sheetData>
  <sheetProtection password="CA55" sheet="1" objects="1" scenarios="1"/>
  <mergeCells count="5">
    <mergeCell ref="A7:J7"/>
    <mergeCell ref="A1:J1"/>
    <mergeCell ref="A3:J3"/>
    <mergeCell ref="A4:J4"/>
    <mergeCell ref="A5:J5"/>
  </mergeCells>
  <phoneticPr fontId="101" type="noConversion"/>
  <printOptions horizontalCentered="1"/>
  <pageMargins left="0.82677165354330717" right="0.39370078740157483" top="0.78740157480314965" bottom="0.39370078740157483" header="0" footer="0"/>
  <pageSetup orientation="landscape" horizontalDpi="300" verticalDpi="300" r:id="rId1"/>
  <headerFooter alignWithMargins="0">
    <oddHeader>&amp;R&amp;"Helv,Negrita"&amp;12&amp;[17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V46"/>
  <sheetViews>
    <sheetView showGridLines="0" zoomScale="90" workbookViewId="0">
      <selection activeCell="C38" sqref="C38"/>
    </sheetView>
  </sheetViews>
  <sheetFormatPr baseColWidth="10" defaultColWidth="5.83203125" defaultRowHeight="9"/>
  <cols>
    <col min="1" max="1" width="29.5" style="51" customWidth="1"/>
    <col min="2" max="2" width="8.6640625" style="51" customWidth="1"/>
    <col min="3" max="3" width="2.5" style="51" hidden="1" customWidth="1"/>
    <col min="4" max="4" width="14" style="51" customWidth="1"/>
    <col min="5" max="5" width="15.1640625" style="51" customWidth="1"/>
    <col min="6" max="6" width="9.33203125" style="51" customWidth="1"/>
    <col min="7" max="7" width="10.33203125" style="51" hidden="1" customWidth="1"/>
    <col min="8" max="8" width="9.1640625" style="51" customWidth="1"/>
    <col min="9" max="9" width="7.33203125" style="51" customWidth="1"/>
    <col min="10" max="10" width="8.33203125" style="51" customWidth="1"/>
    <col min="11" max="11" width="11.6640625" style="51" customWidth="1"/>
    <col min="12" max="12" width="16" style="51" customWidth="1"/>
    <col min="13" max="13" width="9.5" style="51" customWidth="1"/>
    <col min="14" max="14" width="10.83203125" style="51" customWidth="1"/>
    <col min="15" max="15" width="9.83203125" style="51" customWidth="1"/>
    <col min="16" max="16" width="0.83203125" style="51" hidden="1" customWidth="1"/>
    <col min="17" max="17" width="8.6640625" style="51" customWidth="1"/>
    <col min="18" max="18" width="10.5" style="51" customWidth="1"/>
    <col min="19" max="19" width="11.33203125" style="51" customWidth="1"/>
    <col min="20" max="20" width="16.83203125" style="51" customWidth="1"/>
    <col min="21" max="21" width="11.83203125" style="51" customWidth="1"/>
    <col min="22" max="22" width="8" style="51" customWidth="1"/>
    <col min="23" max="16384" width="5.83203125" style="51"/>
  </cols>
  <sheetData>
    <row r="1" spans="1:22" ht="24" customHeight="1">
      <c r="A1" s="3358" t="s">
        <v>359</v>
      </c>
      <c r="B1" s="3358"/>
      <c r="C1" s="3358"/>
      <c r="D1" s="3358"/>
      <c r="E1" s="3358"/>
      <c r="F1" s="3358"/>
      <c r="G1" s="3358"/>
      <c r="H1" s="3358"/>
      <c r="I1" s="3358"/>
      <c r="J1" s="3358"/>
      <c r="K1" s="3358"/>
      <c r="L1" s="3358"/>
      <c r="M1" s="3358"/>
      <c r="N1" s="3358"/>
      <c r="O1" s="3358"/>
      <c r="P1" s="3358"/>
      <c r="Q1" s="3358"/>
      <c r="R1" s="3358"/>
      <c r="S1" s="3358"/>
      <c r="T1" s="3358"/>
      <c r="U1" s="3358"/>
      <c r="V1" s="3358"/>
    </row>
    <row r="2" spans="1:22" ht="9.9499999999999993" customHeight="1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</row>
    <row r="3" spans="1:22" ht="15" customHeight="1">
      <c r="A3" s="3360" t="s">
        <v>977</v>
      </c>
      <c r="B3" s="3360"/>
      <c r="C3" s="3360"/>
      <c r="D3" s="3360"/>
      <c r="E3" s="3360"/>
      <c r="F3" s="3360"/>
      <c r="G3" s="3360"/>
      <c r="H3" s="3360"/>
      <c r="I3" s="3360"/>
      <c r="J3" s="3360"/>
      <c r="K3" s="3360"/>
      <c r="L3" s="3360"/>
      <c r="M3" s="3360"/>
      <c r="N3" s="3360"/>
      <c r="O3" s="3360"/>
      <c r="P3" s="3360"/>
      <c r="Q3" s="3360"/>
      <c r="R3" s="3360"/>
      <c r="S3" s="3360"/>
      <c r="T3" s="3360"/>
      <c r="U3" s="3360"/>
      <c r="V3" s="3360"/>
    </row>
    <row r="4" spans="1:22" ht="9.9499999999999993" customHeight="1">
      <c r="A4" s="323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</row>
    <row r="5" spans="1:22" ht="21.75" customHeight="1">
      <c r="A5" s="3359" t="s">
        <v>603</v>
      </c>
      <c r="B5" s="3359"/>
      <c r="C5" s="3359"/>
      <c r="D5" s="3359"/>
      <c r="E5" s="3359"/>
      <c r="F5" s="3359"/>
      <c r="G5" s="3359"/>
      <c r="H5" s="3359"/>
      <c r="I5" s="3359"/>
      <c r="J5" s="3359"/>
      <c r="K5" s="3359"/>
      <c r="L5" s="3359"/>
      <c r="M5" s="3359"/>
      <c r="N5" s="3359"/>
      <c r="O5" s="3359"/>
      <c r="P5" s="3359"/>
      <c r="Q5" s="3359"/>
      <c r="R5" s="3359"/>
      <c r="S5" s="3359"/>
      <c r="T5" s="3359"/>
      <c r="U5" s="3359"/>
      <c r="V5" s="3359"/>
    </row>
    <row r="6" spans="1:22" ht="22.5" customHeight="1">
      <c r="A6" s="329"/>
      <c r="B6" s="325" t="s">
        <v>414</v>
      </c>
      <c r="C6" s="2246"/>
      <c r="D6" s="2246" t="s">
        <v>404</v>
      </c>
      <c r="E6" s="3361" t="s">
        <v>736</v>
      </c>
      <c r="F6" s="3362"/>
      <c r="G6" s="3362"/>
      <c r="H6" s="3362"/>
      <c r="I6" s="3362"/>
      <c r="J6" s="3362"/>
      <c r="K6" s="3362"/>
      <c r="L6" s="3362"/>
      <c r="M6" s="3363"/>
      <c r="N6" s="3364" t="s">
        <v>514</v>
      </c>
      <c r="O6" s="3365"/>
      <c r="P6" s="3365"/>
      <c r="Q6" s="3365"/>
      <c r="R6" s="3365"/>
      <c r="S6" s="3365"/>
      <c r="T6" s="3365"/>
      <c r="U6" s="3365"/>
      <c r="V6" s="3366"/>
    </row>
    <row r="7" spans="1:22" ht="18" customHeight="1">
      <c r="A7" s="324" t="s">
        <v>515</v>
      </c>
      <c r="B7" s="1079" t="s">
        <v>516</v>
      </c>
      <c r="C7" s="325" t="s">
        <v>517</v>
      </c>
      <c r="D7" s="2254" t="s">
        <v>518</v>
      </c>
      <c r="E7" s="1078" t="s">
        <v>998</v>
      </c>
      <c r="F7" s="326" t="s">
        <v>517</v>
      </c>
      <c r="G7" s="327" t="s">
        <v>517</v>
      </c>
      <c r="H7" s="353" t="s">
        <v>982</v>
      </c>
      <c r="I7" s="2244" t="s">
        <v>991</v>
      </c>
      <c r="J7" s="1078" t="s">
        <v>1265</v>
      </c>
      <c r="K7" s="2243" t="s">
        <v>1232</v>
      </c>
      <c r="L7" s="353" t="s">
        <v>520</v>
      </c>
      <c r="M7" s="2255" t="s">
        <v>574</v>
      </c>
      <c r="N7" s="2261" t="s">
        <v>1000</v>
      </c>
      <c r="O7" s="1078" t="s">
        <v>521</v>
      </c>
      <c r="P7" s="328" t="s">
        <v>522</v>
      </c>
      <c r="Q7" s="2243" t="s">
        <v>522</v>
      </c>
      <c r="R7" s="325" t="s">
        <v>522</v>
      </c>
      <c r="S7" s="1077" t="s">
        <v>697</v>
      </c>
      <c r="T7" s="325" t="s">
        <v>524</v>
      </c>
      <c r="U7" s="330" t="s">
        <v>525</v>
      </c>
      <c r="V7" s="2260" t="s">
        <v>526</v>
      </c>
    </row>
    <row r="8" spans="1:22" ht="12" customHeight="1">
      <c r="A8" s="329"/>
      <c r="B8" s="1079" t="s">
        <v>528</v>
      </c>
      <c r="C8" s="325" t="s">
        <v>529</v>
      </c>
      <c r="D8" s="330"/>
      <c r="E8" s="330" t="s">
        <v>997</v>
      </c>
      <c r="F8" s="1081" t="s">
        <v>668</v>
      </c>
      <c r="G8" s="2200" t="s">
        <v>666</v>
      </c>
      <c r="H8" s="2244" t="s">
        <v>692</v>
      </c>
      <c r="I8" s="1081" t="s">
        <v>992</v>
      </c>
      <c r="J8" s="330" t="s">
        <v>1266</v>
      </c>
      <c r="K8" s="1080" t="s">
        <v>1233</v>
      </c>
      <c r="L8" s="353" t="s">
        <v>1228</v>
      </c>
      <c r="M8" s="353" t="s">
        <v>985</v>
      </c>
      <c r="N8" s="2261" t="s">
        <v>1097</v>
      </c>
      <c r="O8" s="1078" t="s">
        <v>532</v>
      </c>
      <c r="P8" s="328" t="s">
        <v>533</v>
      </c>
      <c r="Q8" s="2243" t="s">
        <v>533</v>
      </c>
      <c r="R8" s="325" t="s">
        <v>534</v>
      </c>
      <c r="S8" s="1077" t="s">
        <v>698</v>
      </c>
      <c r="T8" s="353" t="s">
        <v>696</v>
      </c>
      <c r="U8" s="330" t="s">
        <v>535</v>
      </c>
      <c r="V8" s="1081" t="s">
        <v>536</v>
      </c>
    </row>
    <row r="9" spans="1:22" ht="12" customHeight="1">
      <c r="A9" s="331"/>
      <c r="B9" s="332"/>
      <c r="C9" s="333"/>
      <c r="D9" s="2246"/>
      <c r="E9" s="2259" t="s">
        <v>981</v>
      </c>
      <c r="F9" s="2250" t="s">
        <v>669</v>
      </c>
      <c r="G9" s="2249" t="s">
        <v>667</v>
      </c>
      <c r="H9" s="2251" t="s">
        <v>999</v>
      </c>
      <c r="I9" s="354" t="s">
        <v>984</v>
      </c>
      <c r="J9" s="2263" t="s">
        <v>661</v>
      </c>
      <c r="K9" s="2252" t="s">
        <v>1231</v>
      </c>
      <c r="L9" s="337" t="s">
        <v>1229</v>
      </c>
      <c r="M9" s="337" t="s">
        <v>986</v>
      </c>
      <c r="N9" s="2262" t="s">
        <v>1001</v>
      </c>
      <c r="O9" s="336"/>
      <c r="P9" s="335"/>
      <c r="Q9" s="334"/>
      <c r="R9" s="333"/>
      <c r="S9" s="335" t="s">
        <v>530</v>
      </c>
      <c r="T9" s="333" t="s">
        <v>1230</v>
      </c>
      <c r="U9" s="336"/>
      <c r="V9" s="337"/>
    </row>
    <row r="10" spans="1:22" ht="9.75" customHeight="1">
      <c r="A10" s="52"/>
      <c r="B10" s="199"/>
      <c r="C10" s="200"/>
      <c r="D10" s="206"/>
      <c r="E10" s="206"/>
      <c r="F10" s="2247"/>
      <c r="G10" s="201"/>
      <c r="H10" s="203"/>
      <c r="I10" s="203"/>
      <c r="J10" s="203"/>
      <c r="K10" s="203"/>
      <c r="L10" s="202"/>
      <c r="M10" s="202"/>
      <c r="N10" s="204"/>
      <c r="O10" s="205"/>
      <c r="P10" s="53"/>
      <c r="Q10" s="2256"/>
      <c r="R10" s="200"/>
      <c r="S10" s="53"/>
      <c r="T10" s="200"/>
      <c r="U10" s="205"/>
      <c r="V10" s="206"/>
    </row>
    <row r="11" spans="1:22" ht="14.25" customHeight="1">
      <c r="A11" s="338" t="s">
        <v>537</v>
      </c>
      <c r="B11" s="339">
        <f>SUM(B13:B45)</f>
        <v>239</v>
      </c>
      <c r="C11" s="340"/>
      <c r="D11" s="345">
        <f t="shared" ref="D11:O11" si="0">SUM(D13:D45)</f>
        <v>2</v>
      </c>
      <c r="E11" s="345">
        <f t="shared" si="0"/>
        <v>8</v>
      </c>
      <c r="F11" s="345">
        <f t="shared" si="0"/>
        <v>17</v>
      </c>
      <c r="G11" s="344">
        <f t="shared" si="0"/>
        <v>0</v>
      </c>
      <c r="H11" s="346">
        <f t="shared" si="0"/>
        <v>6</v>
      </c>
      <c r="I11" s="345">
        <f t="shared" si="0"/>
        <v>111</v>
      </c>
      <c r="J11" s="341">
        <f t="shared" si="0"/>
        <v>19</v>
      </c>
      <c r="K11" s="342">
        <f t="shared" si="0"/>
        <v>2</v>
      </c>
      <c r="L11" s="343">
        <f t="shared" si="0"/>
        <v>22</v>
      </c>
      <c r="M11" s="345">
        <f t="shared" si="0"/>
        <v>17</v>
      </c>
      <c r="N11" s="341">
        <f t="shared" si="0"/>
        <v>7</v>
      </c>
      <c r="O11" s="340">
        <f t="shared" si="0"/>
        <v>2</v>
      </c>
      <c r="P11" s="344"/>
      <c r="Q11" s="341">
        <f t="shared" ref="Q11:V11" si="1">SUM(Q13:Q45)</f>
        <v>4</v>
      </c>
      <c r="R11" s="340">
        <f t="shared" si="1"/>
        <v>2</v>
      </c>
      <c r="S11" s="344">
        <f t="shared" si="1"/>
        <v>14</v>
      </c>
      <c r="T11" s="340">
        <f t="shared" si="1"/>
        <v>2</v>
      </c>
      <c r="U11" s="345">
        <f t="shared" si="1"/>
        <v>2</v>
      </c>
      <c r="V11" s="346">
        <f t="shared" si="1"/>
        <v>2</v>
      </c>
    </row>
    <row r="12" spans="1:22" ht="9" customHeight="1">
      <c r="A12" s="207"/>
      <c r="B12" s="208"/>
      <c r="C12" s="209"/>
      <c r="D12" s="215"/>
      <c r="E12" s="215"/>
      <c r="F12" s="210"/>
      <c r="G12" s="208"/>
      <c r="H12" s="211"/>
      <c r="I12" s="211"/>
      <c r="J12" s="211"/>
      <c r="K12" s="211"/>
      <c r="L12" s="211"/>
      <c r="M12" s="213"/>
      <c r="N12" s="2245"/>
      <c r="O12" s="214"/>
      <c r="P12" s="212"/>
      <c r="Q12" s="2245"/>
      <c r="R12" s="209"/>
      <c r="S12" s="212"/>
      <c r="T12" s="213"/>
      <c r="U12" s="214"/>
      <c r="V12" s="215"/>
    </row>
    <row r="13" spans="1:22" ht="12.95" customHeight="1">
      <c r="A13" s="347" t="s">
        <v>538</v>
      </c>
      <c r="B13" s="348"/>
      <c r="C13" s="349"/>
      <c r="D13" s="2248"/>
      <c r="E13" s="2248"/>
      <c r="F13" s="350"/>
      <c r="G13" s="351"/>
      <c r="H13" s="351"/>
      <c r="I13" s="351"/>
      <c r="J13" s="351"/>
      <c r="K13" s="351"/>
      <c r="L13" s="351"/>
      <c r="M13" s="2253"/>
      <c r="N13" s="2253"/>
      <c r="O13" s="351"/>
      <c r="P13" s="351"/>
      <c r="Q13" s="2253"/>
      <c r="R13" s="349"/>
      <c r="S13" s="352"/>
      <c r="T13" s="351"/>
      <c r="U13" s="351"/>
      <c r="V13" s="349"/>
    </row>
    <row r="14" spans="1:22" ht="12.95" customHeight="1">
      <c r="A14" s="347" t="s">
        <v>539</v>
      </c>
      <c r="B14" s="348">
        <f>SUM(C14:V14)</f>
        <v>4</v>
      </c>
      <c r="C14" s="351"/>
      <c r="D14" s="2248"/>
      <c r="E14" s="2248"/>
      <c r="F14" s="350"/>
      <c r="G14" s="351"/>
      <c r="H14" s="351"/>
      <c r="I14" s="351">
        <v>4</v>
      </c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</row>
    <row r="15" spans="1:22" ht="12.95" customHeight="1">
      <c r="A15" s="347" t="s">
        <v>540</v>
      </c>
      <c r="B15" s="348"/>
      <c r="C15" s="351"/>
      <c r="D15" s="2248"/>
      <c r="E15" s="2248"/>
      <c r="F15" s="350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51"/>
      <c r="T15" s="351"/>
      <c r="U15" s="351"/>
      <c r="V15" s="351"/>
    </row>
    <row r="16" spans="1:22" ht="12.95" customHeight="1">
      <c r="A16" s="347" t="s">
        <v>541</v>
      </c>
      <c r="B16" s="348"/>
      <c r="C16" s="351"/>
      <c r="D16" s="2248"/>
      <c r="E16" s="2248"/>
      <c r="F16" s="350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</row>
    <row r="17" spans="1:22" ht="12.95" customHeight="1">
      <c r="A17" s="347" t="s">
        <v>542</v>
      </c>
      <c r="B17" s="348">
        <f>SUM(C17:V17)</f>
        <v>2</v>
      </c>
      <c r="C17" s="351"/>
      <c r="D17" s="2248"/>
      <c r="E17" s="2248">
        <v>1</v>
      </c>
      <c r="F17" s="350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  <c r="S17" s="351">
        <v>1</v>
      </c>
      <c r="T17" s="351"/>
      <c r="U17" s="351"/>
      <c r="V17" s="351"/>
    </row>
    <row r="18" spans="1:22" ht="12.95" customHeight="1">
      <c r="A18" s="347" t="s">
        <v>543</v>
      </c>
      <c r="B18" s="348"/>
      <c r="C18" s="351"/>
      <c r="D18" s="2248"/>
      <c r="E18" s="2248"/>
      <c r="F18" s="350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</row>
    <row r="19" spans="1:22" ht="12.95" customHeight="1">
      <c r="A19" s="347" t="s">
        <v>544</v>
      </c>
      <c r="B19" s="348"/>
      <c r="C19" s="351"/>
      <c r="D19" s="2248"/>
      <c r="E19" s="2248"/>
      <c r="F19" s="350"/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/>
    </row>
    <row r="20" spans="1:22" ht="12.95" customHeight="1">
      <c r="A20" s="347" t="s">
        <v>545</v>
      </c>
      <c r="B20" s="348"/>
      <c r="C20" s="351"/>
      <c r="D20" s="2248"/>
      <c r="E20" s="2248"/>
      <c r="F20" s="350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</row>
    <row r="21" spans="1:22" ht="12.95" customHeight="1">
      <c r="A21" s="347" t="s">
        <v>546</v>
      </c>
      <c r="B21" s="348">
        <f t="shared" ref="B21:B27" si="2">SUM(C21:V21)</f>
        <v>6</v>
      </c>
      <c r="C21" s="351"/>
      <c r="D21" s="2248"/>
      <c r="E21" s="2248">
        <v>1</v>
      </c>
      <c r="F21" s="350">
        <v>1</v>
      </c>
      <c r="G21" s="351"/>
      <c r="H21" s="351"/>
      <c r="I21" s="351">
        <v>2</v>
      </c>
      <c r="J21" s="351">
        <v>1</v>
      </c>
      <c r="K21" s="351"/>
      <c r="L21" s="351">
        <v>1</v>
      </c>
      <c r="M21" s="351"/>
      <c r="N21" s="351"/>
      <c r="O21" s="351"/>
      <c r="P21" s="351"/>
      <c r="Q21" s="351"/>
      <c r="R21" s="351"/>
      <c r="S21" s="351"/>
      <c r="T21" s="351"/>
      <c r="U21" s="351"/>
      <c r="V21" s="351"/>
    </row>
    <row r="22" spans="1:22" ht="12.95" customHeight="1">
      <c r="A22" s="347" t="s">
        <v>547</v>
      </c>
      <c r="B22" s="348">
        <f t="shared" si="2"/>
        <v>2</v>
      </c>
      <c r="C22" s="351"/>
      <c r="D22" s="2248"/>
      <c r="E22" s="2248"/>
      <c r="F22" s="350"/>
      <c r="G22" s="351"/>
      <c r="H22" s="351"/>
      <c r="I22" s="351">
        <v>2</v>
      </c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</row>
    <row r="23" spans="1:22" ht="12.95" customHeight="1">
      <c r="A23" s="347" t="s">
        <v>548</v>
      </c>
      <c r="B23" s="348">
        <f t="shared" si="2"/>
        <v>2</v>
      </c>
      <c r="C23" s="351"/>
      <c r="D23" s="2248"/>
      <c r="E23" s="2248"/>
      <c r="F23" s="350">
        <v>1</v>
      </c>
      <c r="G23" s="351"/>
      <c r="H23" s="351"/>
      <c r="I23" s="351"/>
      <c r="J23" s="351"/>
      <c r="K23" s="351">
        <v>1</v>
      </c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</row>
    <row r="24" spans="1:22" ht="12.95" customHeight="1">
      <c r="A24" s="347" t="s">
        <v>549</v>
      </c>
      <c r="B24" s="348">
        <f t="shared" si="2"/>
        <v>2</v>
      </c>
      <c r="C24" s="351"/>
      <c r="D24" s="2248"/>
      <c r="E24" s="2248"/>
      <c r="F24" s="350"/>
      <c r="G24" s="351"/>
      <c r="H24" s="351"/>
      <c r="I24" s="351">
        <v>2</v>
      </c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</row>
    <row r="25" spans="1:22" ht="12.95" customHeight="1">
      <c r="A25" s="347" t="s">
        <v>550</v>
      </c>
      <c r="B25" s="348">
        <f t="shared" si="2"/>
        <v>2</v>
      </c>
      <c r="C25" s="351"/>
      <c r="D25" s="2248"/>
      <c r="E25" s="2248">
        <v>1</v>
      </c>
      <c r="F25" s="350"/>
      <c r="G25" s="351"/>
      <c r="H25" s="351"/>
      <c r="I25" s="351"/>
      <c r="J25" s="351"/>
      <c r="K25" s="351"/>
      <c r="L25" s="351">
        <v>1</v>
      </c>
      <c r="M25" s="351"/>
      <c r="N25" s="351"/>
      <c r="O25" s="351"/>
      <c r="P25" s="351"/>
      <c r="Q25" s="351"/>
      <c r="R25" s="351"/>
      <c r="S25" s="351"/>
      <c r="T25" s="351"/>
      <c r="U25" s="351"/>
      <c r="V25" s="351"/>
    </row>
    <row r="26" spans="1:22" ht="12.95" customHeight="1">
      <c r="A26" s="347" t="s">
        <v>551</v>
      </c>
      <c r="B26" s="348">
        <f t="shared" si="2"/>
        <v>7</v>
      </c>
      <c r="C26" s="351"/>
      <c r="D26" s="2248"/>
      <c r="E26" s="2248"/>
      <c r="F26" s="350"/>
      <c r="G26" s="351"/>
      <c r="H26" s="351"/>
      <c r="I26" s="351">
        <v>2</v>
      </c>
      <c r="J26" s="351"/>
      <c r="K26" s="351">
        <v>1</v>
      </c>
      <c r="L26" s="351">
        <v>1</v>
      </c>
      <c r="M26" s="351"/>
      <c r="N26" s="351"/>
      <c r="O26" s="351"/>
      <c r="P26" s="351"/>
      <c r="Q26" s="351"/>
      <c r="R26" s="351">
        <v>2</v>
      </c>
      <c r="S26" s="351"/>
      <c r="T26" s="351">
        <v>1</v>
      </c>
      <c r="U26" s="351"/>
      <c r="V26" s="351"/>
    </row>
    <row r="27" spans="1:22" ht="12.95" customHeight="1">
      <c r="A27" s="347" t="s">
        <v>552</v>
      </c>
      <c r="B27" s="348">
        <f t="shared" si="2"/>
        <v>5</v>
      </c>
      <c r="C27" s="351"/>
      <c r="D27" s="2248"/>
      <c r="E27" s="2248"/>
      <c r="F27" s="350"/>
      <c r="G27" s="351"/>
      <c r="H27" s="351"/>
      <c r="I27" s="351">
        <v>4</v>
      </c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>
        <v>1</v>
      </c>
      <c r="V27" s="351"/>
    </row>
    <row r="28" spans="1:22" ht="12.95" customHeight="1">
      <c r="A28" s="347" t="s">
        <v>553</v>
      </c>
      <c r="B28" s="348"/>
      <c r="C28" s="351"/>
      <c r="D28" s="2248"/>
      <c r="E28" s="2248"/>
      <c r="F28" s="350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</row>
    <row r="29" spans="1:22" ht="12.95" customHeight="1">
      <c r="A29" s="347" t="s">
        <v>555</v>
      </c>
      <c r="B29" s="348"/>
      <c r="C29" s="351"/>
      <c r="D29" s="2248"/>
      <c r="E29" s="2248"/>
      <c r="F29" s="350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</row>
    <row r="30" spans="1:22" ht="12.95" customHeight="1">
      <c r="A30" s="347" t="s">
        <v>556</v>
      </c>
      <c r="B30" s="348">
        <f>SUM(C30:V30)</f>
        <v>198</v>
      </c>
      <c r="C30" s="351"/>
      <c r="D30" s="2248">
        <v>2</v>
      </c>
      <c r="E30" s="2248">
        <v>5</v>
      </c>
      <c r="F30" s="350">
        <v>15</v>
      </c>
      <c r="G30" s="351"/>
      <c r="H30" s="351">
        <v>6</v>
      </c>
      <c r="I30" s="351">
        <v>93</v>
      </c>
      <c r="J30" s="351">
        <v>17</v>
      </c>
      <c r="K30" s="351"/>
      <c r="L30" s="351">
        <v>18</v>
      </c>
      <c r="M30" s="351">
        <v>17</v>
      </c>
      <c r="N30" s="351">
        <v>7</v>
      </c>
      <c r="O30" s="351">
        <v>2</v>
      </c>
      <c r="P30" s="351"/>
      <c r="Q30" s="351">
        <v>3</v>
      </c>
      <c r="R30" s="351"/>
      <c r="S30" s="351">
        <v>11</v>
      </c>
      <c r="T30" s="351"/>
      <c r="U30" s="351">
        <v>1</v>
      </c>
      <c r="V30" s="351">
        <v>1</v>
      </c>
    </row>
    <row r="31" spans="1:22" ht="12.95" customHeight="1">
      <c r="A31" s="347" t="s">
        <v>557</v>
      </c>
      <c r="B31" s="348">
        <f>SUM(C31:V31)</f>
        <v>2</v>
      </c>
      <c r="C31" s="351"/>
      <c r="D31" s="2248"/>
      <c r="E31" s="2248"/>
      <c r="F31" s="350"/>
      <c r="G31" s="351"/>
      <c r="H31" s="351"/>
      <c r="I31" s="351">
        <v>2</v>
      </c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/>
    </row>
    <row r="32" spans="1:22" ht="12.95" customHeight="1">
      <c r="A32" s="347" t="s">
        <v>558</v>
      </c>
      <c r="B32" s="348">
        <f>SUM(C32:V32)</f>
        <v>1</v>
      </c>
      <c r="C32" s="351"/>
      <c r="D32" s="2248"/>
      <c r="E32" s="2248"/>
      <c r="F32" s="350"/>
      <c r="G32" s="351"/>
      <c r="H32" s="351"/>
      <c r="I32" s="351"/>
      <c r="J32" s="351"/>
      <c r="K32" s="351"/>
      <c r="L32" s="351">
        <v>1</v>
      </c>
      <c r="M32" s="351"/>
      <c r="N32" s="351"/>
      <c r="O32" s="351"/>
      <c r="P32" s="351"/>
      <c r="Q32" s="351"/>
      <c r="R32" s="351"/>
      <c r="S32" s="351"/>
      <c r="T32" s="351"/>
      <c r="U32" s="351"/>
      <c r="V32" s="351"/>
    </row>
    <row r="33" spans="1:22" ht="12.95" customHeight="1">
      <c r="A33" s="347" t="s">
        <v>559</v>
      </c>
      <c r="B33" s="348"/>
      <c r="C33" s="351"/>
      <c r="D33" s="2248"/>
      <c r="E33" s="2248"/>
      <c r="F33" s="350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</row>
    <row r="34" spans="1:22" ht="12.95" customHeight="1">
      <c r="A34" s="347" t="s">
        <v>560</v>
      </c>
      <c r="B34" s="348"/>
      <c r="C34" s="351"/>
      <c r="D34" s="2248"/>
      <c r="E34" s="2248"/>
      <c r="F34" s="350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</row>
    <row r="35" spans="1:22" ht="12.95" customHeight="1">
      <c r="A35" s="347" t="s">
        <v>561</v>
      </c>
      <c r="B35" s="348"/>
      <c r="C35" s="351"/>
      <c r="D35" s="2248"/>
      <c r="E35" s="2248"/>
      <c r="F35" s="350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</row>
    <row r="36" spans="1:22" ht="12.95" customHeight="1">
      <c r="A36" s="347" t="s">
        <v>562</v>
      </c>
      <c r="B36" s="348">
        <f>SUM(C36:V36)</f>
        <v>1</v>
      </c>
      <c r="C36" s="351"/>
      <c r="D36" s="2248"/>
      <c r="E36" s="2248"/>
      <c r="F36" s="350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>
        <v>1</v>
      </c>
      <c r="U36" s="351"/>
      <c r="V36" s="351"/>
    </row>
    <row r="37" spans="1:22" ht="12.95" customHeight="1">
      <c r="A37" s="347" t="s">
        <v>563</v>
      </c>
      <c r="B37" s="348">
        <f>SUM(C37:V37)</f>
        <v>4</v>
      </c>
      <c r="C37" s="351"/>
      <c r="D37" s="2248"/>
      <c r="E37" s="2248"/>
      <c r="F37" s="350"/>
      <c r="G37" s="351"/>
      <c r="H37" s="351"/>
      <c r="I37" s="351"/>
      <c r="J37" s="351">
        <v>1</v>
      </c>
      <c r="K37" s="351"/>
      <c r="L37" s="351"/>
      <c r="M37" s="351"/>
      <c r="N37" s="351"/>
      <c r="O37" s="351"/>
      <c r="P37" s="351"/>
      <c r="Q37" s="351">
        <v>1</v>
      </c>
      <c r="R37" s="351"/>
      <c r="S37" s="351">
        <v>1</v>
      </c>
      <c r="T37" s="351"/>
      <c r="U37" s="351"/>
      <c r="V37" s="351">
        <v>1</v>
      </c>
    </row>
    <row r="38" spans="1:22" ht="12.95" customHeight="1">
      <c r="A38" s="347" t="s">
        <v>564</v>
      </c>
      <c r="B38" s="348"/>
      <c r="C38" s="351"/>
      <c r="D38" s="2248"/>
      <c r="E38" s="2248"/>
      <c r="F38" s="350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</row>
    <row r="39" spans="1:22" ht="12.95" customHeight="1">
      <c r="A39" s="347" t="s">
        <v>565</v>
      </c>
      <c r="B39" s="348"/>
      <c r="C39" s="351"/>
      <c r="D39" s="2248"/>
      <c r="E39" s="2248"/>
      <c r="F39" s="350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</row>
    <row r="40" spans="1:22" ht="12.95" customHeight="1">
      <c r="A40" s="347" t="s">
        <v>566</v>
      </c>
      <c r="B40" s="348"/>
      <c r="C40" s="351"/>
      <c r="D40" s="2248"/>
      <c r="E40" s="2248"/>
      <c r="F40" s="350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</row>
    <row r="41" spans="1:22" ht="12.95" customHeight="1">
      <c r="A41" s="347" t="s">
        <v>567</v>
      </c>
      <c r="B41" s="348"/>
      <c r="C41" s="351"/>
      <c r="D41" s="2248"/>
      <c r="E41" s="2248"/>
      <c r="F41" s="350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</row>
    <row r="42" spans="1:22" ht="12.95" customHeight="1">
      <c r="A42" s="347" t="s">
        <v>568</v>
      </c>
      <c r="B42" s="348"/>
      <c r="C42" s="351"/>
      <c r="D42" s="2248"/>
      <c r="E42" s="2248"/>
      <c r="F42" s="350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</row>
    <row r="43" spans="1:22" ht="12.95" customHeight="1">
      <c r="A43" s="347" t="s">
        <v>569</v>
      </c>
      <c r="B43" s="348"/>
      <c r="C43" s="351"/>
      <c r="D43" s="2248"/>
      <c r="E43" s="2248"/>
      <c r="F43" s="350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351"/>
    </row>
    <row r="44" spans="1:22" ht="12.95" customHeight="1">
      <c r="A44" s="347" t="s">
        <v>570</v>
      </c>
      <c r="B44" s="348"/>
      <c r="C44" s="351"/>
      <c r="D44" s="2248"/>
      <c r="E44" s="2248"/>
      <c r="F44" s="350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</row>
    <row r="45" spans="1:22" ht="12.95" customHeight="1">
      <c r="A45" s="347" t="s">
        <v>571</v>
      </c>
      <c r="B45" s="348">
        <f>SUM(C45:V45)</f>
        <v>1</v>
      </c>
      <c r="C45" s="351"/>
      <c r="D45" s="2248"/>
      <c r="E45" s="2248"/>
      <c r="F45" s="350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>
        <v>1</v>
      </c>
      <c r="T45" s="351"/>
      <c r="U45" s="351"/>
      <c r="V45" s="351"/>
    </row>
    <row r="46" spans="1:22" ht="18.75" customHeight="1">
      <c r="A46" s="217"/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1076" t="s">
        <v>408</v>
      </c>
      <c r="V46" s="218"/>
    </row>
  </sheetData>
  <sheetProtection password="CA55" sheet="1" objects="1" scenarios="1"/>
  <mergeCells count="5">
    <mergeCell ref="A1:V1"/>
    <mergeCell ref="A5:V5"/>
    <mergeCell ref="A3:V3"/>
    <mergeCell ref="E6:M6"/>
    <mergeCell ref="N6:V6"/>
  </mergeCells>
  <phoneticPr fontId="101" type="noConversion"/>
  <printOptions horizontalCentered="1"/>
  <pageMargins left="0.39370078740157483" right="0.27559055118110237" top="0.98425196850393704" bottom="0.31496062992125984" header="0" footer="0.51181102362204722"/>
  <pageSetup scale="73" firstPageNumber="16" orientation="landscape" useFirstPageNumber="1" horizontalDpi="300" verticalDpi="300" r:id="rId1"/>
  <headerFooter alignWithMargins="0">
    <oddHeader>&amp;R&amp;"Helv,Negrita"&amp;14&amp;[18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G8190"/>
  <sheetViews>
    <sheetView showGridLines="0" workbookViewId="0">
      <selection activeCell="C38" sqref="C38"/>
    </sheetView>
  </sheetViews>
  <sheetFormatPr baseColWidth="10" defaultColWidth="5.83203125" defaultRowHeight="9"/>
  <cols>
    <col min="1" max="1" width="25.83203125" style="54" customWidth="1"/>
    <col min="2" max="2" width="6.5" style="54" customWidth="1"/>
    <col min="3" max="3" width="8.1640625" style="54" customWidth="1"/>
    <col min="4" max="4" width="11.33203125" style="54" customWidth="1"/>
    <col min="5" max="5" width="7.33203125" style="54" customWidth="1"/>
    <col min="6" max="6" width="9" style="54" customWidth="1"/>
    <col min="7" max="7" width="6" style="54" customWidth="1"/>
    <col min="8" max="8" width="6.83203125" style="54" customWidth="1"/>
    <col min="9" max="9" width="5.83203125" style="54" customWidth="1"/>
    <col min="10" max="10" width="6.1640625" style="54" customWidth="1"/>
    <col min="11" max="11" width="6.6640625" style="54" customWidth="1"/>
    <col min="12" max="12" width="5" style="54" customWidth="1"/>
    <col min="13" max="13" width="4.6640625" style="54" customWidth="1"/>
    <col min="14" max="14" width="6.5" style="54" customWidth="1"/>
    <col min="15" max="15" width="6.83203125" style="54" customWidth="1"/>
    <col min="16" max="16" width="6.6640625" style="54" customWidth="1"/>
    <col min="17" max="17" width="5.33203125" style="54" customWidth="1"/>
    <col min="18" max="18" width="5.1640625" style="54" customWidth="1"/>
    <col min="19" max="19" width="7.6640625" style="54" customWidth="1"/>
    <col min="20" max="20" width="10.1640625" style="54" customWidth="1"/>
    <col min="21" max="21" width="9.33203125" style="54" customWidth="1"/>
    <col min="22" max="22" width="6.83203125" style="54" customWidth="1"/>
    <col min="23" max="23" width="7" style="54" customWidth="1"/>
    <col min="24" max="24" width="6.1640625" style="54" customWidth="1"/>
    <col min="25" max="25" width="6.6640625" style="54" customWidth="1"/>
    <col min="26" max="27" width="8.1640625" style="54" customWidth="1"/>
    <col min="28" max="16384" width="5.83203125" style="54"/>
  </cols>
  <sheetData>
    <row r="1" spans="1:27" ht="20.25" customHeight="1">
      <c r="A1" s="3367" t="s">
        <v>359</v>
      </c>
      <c r="B1" s="3367"/>
      <c r="C1" s="3367"/>
      <c r="D1" s="3367"/>
      <c r="E1" s="3367"/>
      <c r="F1" s="3367"/>
      <c r="G1" s="3367"/>
      <c r="H1" s="3367"/>
      <c r="I1" s="3367"/>
      <c r="J1" s="3367"/>
      <c r="K1" s="3367"/>
      <c r="L1" s="3367"/>
      <c r="M1" s="3367"/>
      <c r="N1" s="3367"/>
      <c r="O1" s="3367"/>
      <c r="P1" s="3367"/>
      <c r="Q1" s="3367"/>
      <c r="R1" s="3367"/>
      <c r="S1" s="3367"/>
      <c r="T1" s="3367"/>
      <c r="U1" s="3367"/>
      <c r="V1" s="3367"/>
      <c r="W1" s="3367"/>
      <c r="X1" s="3367"/>
      <c r="Y1" s="3367"/>
      <c r="Z1" s="3367"/>
      <c r="AA1" s="3367"/>
    </row>
    <row r="2" spans="1:27" ht="8.25" customHeight="1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</row>
    <row r="3" spans="1:27" ht="15" customHeight="1">
      <c r="A3" s="3373" t="s">
        <v>1386</v>
      </c>
      <c r="B3" s="3373"/>
      <c r="C3" s="3373"/>
      <c r="D3" s="3373"/>
      <c r="E3" s="3373"/>
      <c r="F3" s="3373"/>
      <c r="G3" s="3373"/>
      <c r="H3" s="3373"/>
      <c r="I3" s="3373"/>
      <c r="J3" s="3373"/>
      <c r="K3" s="3373"/>
      <c r="L3" s="3373"/>
      <c r="M3" s="3373"/>
      <c r="N3" s="3373"/>
      <c r="O3" s="3373"/>
      <c r="P3" s="3373"/>
      <c r="Q3" s="3373"/>
      <c r="R3" s="3373"/>
      <c r="S3" s="3373"/>
      <c r="T3" s="3373"/>
      <c r="U3" s="3373"/>
      <c r="V3" s="3373"/>
      <c r="W3" s="3373"/>
      <c r="X3" s="3373"/>
      <c r="Y3" s="3373"/>
      <c r="Z3" s="3373"/>
      <c r="AA3" s="3373"/>
    </row>
    <row r="4" spans="1:27" ht="15" customHeight="1">
      <c r="A4" s="3373" t="s">
        <v>275</v>
      </c>
      <c r="B4" s="3373"/>
      <c r="C4" s="3373"/>
      <c r="D4" s="3373"/>
      <c r="E4" s="3373"/>
      <c r="F4" s="3373"/>
      <c r="G4" s="3373"/>
      <c r="H4" s="3373"/>
      <c r="I4" s="3373"/>
      <c r="J4" s="3373"/>
      <c r="K4" s="3373"/>
      <c r="L4" s="3373"/>
      <c r="M4" s="3373"/>
      <c r="N4" s="3373"/>
      <c r="O4" s="3373"/>
      <c r="P4" s="3373"/>
      <c r="Q4" s="3373"/>
      <c r="R4" s="3373"/>
      <c r="S4" s="3373"/>
      <c r="T4" s="3373"/>
      <c r="U4" s="3373"/>
      <c r="V4" s="3373"/>
      <c r="W4" s="3373"/>
      <c r="X4" s="3373"/>
      <c r="Y4" s="3373"/>
      <c r="Z4" s="3373"/>
      <c r="AA4" s="3373"/>
    </row>
    <row r="5" spans="1:27" ht="9" customHeight="1">
      <c r="A5" s="357"/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</row>
    <row r="6" spans="1:27" ht="15" customHeight="1">
      <c r="A6" s="3374" t="s">
        <v>270</v>
      </c>
      <c r="B6" s="3374"/>
      <c r="C6" s="3374"/>
      <c r="D6" s="3374"/>
      <c r="E6" s="3374"/>
      <c r="F6" s="3374"/>
      <c r="G6" s="3374"/>
      <c r="H6" s="3374"/>
      <c r="I6" s="3374"/>
      <c r="J6" s="3374"/>
      <c r="K6" s="3374"/>
      <c r="L6" s="3374"/>
      <c r="M6" s="3374"/>
      <c r="N6" s="3374"/>
      <c r="O6" s="3374"/>
      <c r="P6" s="3374"/>
      <c r="Q6" s="3374"/>
      <c r="R6" s="3374"/>
      <c r="S6" s="3374"/>
      <c r="T6" s="3374"/>
      <c r="U6" s="3374"/>
      <c r="V6" s="3374"/>
      <c r="W6" s="3374"/>
      <c r="X6" s="3374"/>
      <c r="Y6" s="3374"/>
      <c r="Z6" s="3374"/>
      <c r="AA6" s="3374"/>
    </row>
    <row r="7" spans="1:27" ht="12" customHeight="1">
      <c r="A7" s="358"/>
      <c r="B7" s="359" t="s">
        <v>414</v>
      </c>
      <c r="C7" s="360" t="s">
        <v>670</v>
      </c>
      <c r="D7" s="361"/>
      <c r="E7" s="360" t="s">
        <v>1098</v>
      </c>
      <c r="F7" s="361"/>
      <c r="G7" s="3375" t="s">
        <v>1094</v>
      </c>
      <c r="H7" s="3371"/>
      <c r="I7" s="3371"/>
      <c r="J7" s="3371"/>
      <c r="K7" s="3372"/>
      <c r="L7" s="360" t="s">
        <v>572</v>
      </c>
      <c r="M7" s="360"/>
      <c r="N7" s="361"/>
      <c r="O7" s="3375" t="s">
        <v>518</v>
      </c>
      <c r="P7" s="3372"/>
      <c r="Q7" s="3369" t="s">
        <v>605</v>
      </c>
      <c r="R7" s="3370"/>
      <c r="S7" s="2265" t="s">
        <v>993</v>
      </c>
      <c r="T7" s="2266"/>
      <c r="U7" s="425" t="s">
        <v>573</v>
      </c>
      <c r="V7" s="373" t="s">
        <v>677</v>
      </c>
      <c r="W7" s="373" t="s">
        <v>1234</v>
      </c>
      <c r="X7" s="2264" t="s">
        <v>660</v>
      </c>
      <c r="Y7" s="373" t="s">
        <v>692</v>
      </c>
      <c r="Z7" s="3371" t="s">
        <v>574</v>
      </c>
      <c r="AA7" s="3372"/>
    </row>
    <row r="8" spans="1:27" ht="12" customHeight="1">
      <c r="A8" s="362" t="s">
        <v>515</v>
      </c>
      <c r="B8" s="363" t="s">
        <v>516</v>
      </c>
      <c r="C8" s="364" t="s">
        <v>576</v>
      </c>
      <c r="D8" s="364" t="s">
        <v>577</v>
      </c>
      <c r="E8" s="364" t="s">
        <v>671</v>
      </c>
      <c r="F8" s="364" t="s">
        <v>578</v>
      </c>
      <c r="G8" s="364" t="s">
        <v>579</v>
      </c>
      <c r="H8" s="364" t="s">
        <v>1099</v>
      </c>
      <c r="I8" s="364" t="s">
        <v>580</v>
      </c>
      <c r="J8" s="364" t="s">
        <v>579</v>
      </c>
      <c r="K8" s="365" t="s">
        <v>581</v>
      </c>
      <c r="L8" s="3368" t="s">
        <v>1096</v>
      </c>
      <c r="M8" s="3368"/>
      <c r="N8" s="3368"/>
      <c r="O8" s="366" t="s">
        <v>582</v>
      </c>
      <c r="P8" s="367" t="s">
        <v>645</v>
      </c>
      <c r="Q8" s="368" t="s">
        <v>527</v>
      </c>
      <c r="R8" s="369"/>
      <c r="S8" s="426" t="s">
        <v>583</v>
      </c>
      <c r="T8" s="365" t="s">
        <v>1002</v>
      </c>
      <c r="U8" s="370" t="s">
        <v>584</v>
      </c>
      <c r="V8" s="365" t="s">
        <v>678</v>
      </c>
      <c r="W8" s="365" t="s">
        <v>688</v>
      </c>
      <c r="X8" s="371" t="s">
        <v>689</v>
      </c>
      <c r="Y8" s="364" t="s">
        <v>693</v>
      </c>
      <c r="Z8" s="372" t="s">
        <v>582</v>
      </c>
      <c r="AA8" s="365" t="s">
        <v>585</v>
      </c>
    </row>
    <row r="9" spans="1:27" ht="12" customHeight="1">
      <c r="A9" s="358"/>
      <c r="B9" s="363" t="s">
        <v>528</v>
      </c>
      <c r="C9" s="364" t="s">
        <v>587</v>
      </c>
      <c r="D9" s="364" t="s">
        <v>588</v>
      </c>
      <c r="E9" s="364" t="s">
        <v>589</v>
      </c>
      <c r="F9" s="364" t="s">
        <v>523</v>
      </c>
      <c r="G9" s="364" t="s">
        <v>590</v>
      </c>
      <c r="H9" s="371" t="s">
        <v>1097</v>
      </c>
      <c r="I9" s="364" t="s">
        <v>592</v>
      </c>
      <c r="J9" s="364" t="s">
        <v>593</v>
      </c>
      <c r="K9" s="365" t="s">
        <v>594</v>
      </c>
      <c r="L9" s="364" t="s">
        <v>595</v>
      </c>
      <c r="M9" s="364" t="s">
        <v>585</v>
      </c>
      <c r="N9" s="364" t="s">
        <v>585</v>
      </c>
      <c r="O9" s="374"/>
      <c r="P9" s="367" t="s">
        <v>596</v>
      </c>
      <c r="Q9" s="2267" t="s">
        <v>595</v>
      </c>
      <c r="R9" s="365" t="s">
        <v>585</v>
      </c>
      <c r="S9" s="373" t="s">
        <v>597</v>
      </c>
      <c r="T9" s="365" t="s">
        <v>1003</v>
      </c>
      <c r="U9" s="373" t="s">
        <v>598</v>
      </c>
      <c r="V9" s="428" t="s">
        <v>679</v>
      </c>
      <c r="W9" s="374" t="s">
        <v>705</v>
      </c>
      <c r="X9" s="375" t="s">
        <v>1097</v>
      </c>
      <c r="Y9" s="427" t="s">
        <v>694</v>
      </c>
      <c r="Z9" s="376"/>
      <c r="AA9" s="365" t="s">
        <v>599</v>
      </c>
    </row>
    <row r="10" spans="1:27" ht="12" customHeight="1">
      <c r="A10" s="377"/>
      <c r="B10" s="378"/>
      <c r="C10" s="379"/>
      <c r="D10" s="379"/>
      <c r="E10" s="379" t="s">
        <v>523</v>
      </c>
      <c r="F10" s="379"/>
      <c r="G10" s="379"/>
      <c r="H10" s="379" t="s">
        <v>591</v>
      </c>
      <c r="I10" s="379" t="s">
        <v>594</v>
      </c>
      <c r="J10" s="380" t="s">
        <v>600</v>
      </c>
      <c r="K10" s="381"/>
      <c r="L10" s="380" t="s">
        <v>601</v>
      </c>
      <c r="M10" s="380" t="s">
        <v>1095</v>
      </c>
      <c r="N10" s="380" t="s">
        <v>599</v>
      </c>
      <c r="O10" s="382"/>
      <c r="P10" s="383" t="s">
        <v>599</v>
      </c>
      <c r="Q10" s="2268" t="s">
        <v>601</v>
      </c>
      <c r="R10" s="384" t="s">
        <v>599</v>
      </c>
      <c r="S10" s="385"/>
      <c r="T10" s="385" t="s">
        <v>1004</v>
      </c>
      <c r="U10" s="386"/>
      <c r="V10" s="381"/>
      <c r="W10" s="382"/>
      <c r="X10" s="387" t="s">
        <v>690</v>
      </c>
      <c r="Y10" s="388"/>
      <c r="Z10" s="389"/>
      <c r="AA10" s="381"/>
    </row>
    <row r="11" spans="1:27" ht="12" customHeight="1">
      <c r="A11" s="56"/>
      <c r="B11" s="57"/>
      <c r="C11" s="55"/>
      <c r="D11" s="58"/>
      <c r="E11" s="59"/>
      <c r="F11" s="60"/>
      <c r="G11" s="55"/>
      <c r="H11" s="55"/>
      <c r="I11" s="55"/>
      <c r="J11" s="55"/>
      <c r="K11" s="61"/>
      <c r="L11" s="55"/>
      <c r="M11" s="55"/>
      <c r="N11" s="58"/>
      <c r="O11" s="55"/>
      <c r="P11" s="62"/>
      <c r="Q11" s="59"/>
      <c r="R11" s="2275"/>
      <c r="S11" s="2270"/>
      <c r="T11" s="62"/>
      <c r="U11" s="62"/>
      <c r="V11" s="58"/>
      <c r="W11" s="59"/>
      <c r="X11" s="63"/>
      <c r="Y11" s="58"/>
      <c r="Z11" s="59"/>
      <c r="AA11" s="62"/>
    </row>
    <row r="12" spans="1:27" ht="12" customHeight="1">
      <c r="A12" s="417" t="s">
        <v>706</v>
      </c>
      <c r="B12" s="418">
        <f>SUM(C12:AA12)</f>
        <v>2702</v>
      </c>
      <c r="C12" s="419">
        <f t="shared" ref="C12:O12" si="0">SUM(C14:C46)</f>
        <v>68</v>
      </c>
      <c r="D12" s="420">
        <f t="shared" si="0"/>
        <v>24</v>
      </c>
      <c r="E12" s="419">
        <f t="shared" si="0"/>
        <v>42</v>
      </c>
      <c r="F12" s="421">
        <f t="shared" si="0"/>
        <v>46</v>
      </c>
      <c r="G12" s="419">
        <f t="shared" si="0"/>
        <v>19</v>
      </c>
      <c r="H12" s="419">
        <f t="shared" si="0"/>
        <v>107</v>
      </c>
      <c r="I12" s="419">
        <f t="shared" si="0"/>
        <v>62</v>
      </c>
      <c r="J12" s="419">
        <f t="shared" si="0"/>
        <v>144</v>
      </c>
      <c r="K12" s="422">
        <f t="shared" si="0"/>
        <v>50</v>
      </c>
      <c r="L12" s="419">
        <f t="shared" si="0"/>
        <v>486</v>
      </c>
      <c r="M12" s="419">
        <f t="shared" si="0"/>
        <v>87</v>
      </c>
      <c r="N12" s="420">
        <f t="shared" si="0"/>
        <v>41</v>
      </c>
      <c r="O12" s="419">
        <f t="shared" si="0"/>
        <v>343</v>
      </c>
      <c r="P12" s="422">
        <f>SUM(P14:P46)</f>
        <v>36</v>
      </c>
      <c r="Q12" s="419">
        <f>SUM(Q14:Q46)</f>
        <v>261</v>
      </c>
      <c r="R12" s="423">
        <f>SUM(R14:R46)</f>
        <v>49</v>
      </c>
      <c r="S12" s="2271">
        <f>SUM(S14:S46)</f>
        <v>160</v>
      </c>
      <c r="T12" s="422">
        <f>SUM(T14:T46)</f>
        <v>50</v>
      </c>
      <c r="U12" s="422">
        <f t="shared" ref="U12:AA12" si="1">SUM(U14:U46)</f>
        <v>58</v>
      </c>
      <c r="V12" s="421">
        <f t="shared" si="1"/>
        <v>24</v>
      </c>
      <c r="W12" s="419">
        <f t="shared" si="1"/>
        <v>168</v>
      </c>
      <c r="X12" s="418">
        <f t="shared" si="1"/>
        <v>87</v>
      </c>
      <c r="Y12" s="421">
        <f t="shared" si="1"/>
        <v>80</v>
      </c>
      <c r="Z12" s="419">
        <f t="shared" si="1"/>
        <v>169</v>
      </c>
      <c r="AA12" s="423">
        <f t="shared" si="1"/>
        <v>41</v>
      </c>
    </row>
    <row r="13" spans="1:27" ht="12" customHeight="1">
      <c r="A13" s="390"/>
      <c r="B13" s="391"/>
      <c r="C13" s="392"/>
      <c r="D13" s="393"/>
      <c r="E13" s="394"/>
      <c r="F13" s="393"/>
      <c r="G13" s="394"/>
      <c r="H13" s="394"/>
      <c r="I13" s="394"/>
      <c r="J13" s="394"/>
      <c r="K13" s="395"/>
      <c r="L13" s="392"/>
      <c r="M13" s="392"/>
      <c r="N13" s="393"/>
      <c r="O13" s="394"/>
      <c r="P13" s="395"/>
      <c r="Q13" s="394"/>
      <c r="R13" s="2276"/>
      <c r="S13" s="2272"/>
      <c r="T13" s="2273"/>
      <c r="U13" s="395"/>
      <c r="V13" s="396"/>
      <c r="W13" s="394"/>
      <c r="X13" s="397"/>
      <c r="Y13" s="398"/>
      <c r="Z13" s="394"/>
      <c r="AA13" s="395"/>
    </row>
    <row r="14" spans="1:27" ht="12" customHeight="1">
      <c r="A14" s="399" t="s">
        <v>538</v>
      </c>
      <c r="B14" s="400">
        <f>SUM(C14:AA14)</f>
        <v>5</v>
      </c>
      <c r="C14" s="401"/>
      <c r="D14" s="401"/>
      <c r="E14" s="402"/>
      <c r="F14" s="401"/>
      <c r="G14" s="402"/>
      <c r="H14" s="401"/>
      <c r="I14" s="401"/>
      <c r="J14" s="401">
        <v>4</v>
      </c>
      <c r="K14" s="403"/>
      <c r="L14" s="404"/>
      <c r="M14" s="404"/>
      <c r="N14" s="401"/>
      <c r="O14" s="405"/>
      <c r="P14" s="403"/>
      <c r="Q14" s="403">
        <v>1</v>
      </c>
      <c r="R14" s="406"/>
      <c r="S14" s="2269"/>
      <c r="T14" s="2274"/>
      <c r="U14" s="407"/>
      <c r="V14" s="402"/>
      <c r="W14" s="401"/>
      <c r="X14" s="401"/>
      <c r="Y14" s="401"/>
      <c r="Z14" s="401"/>
      <c r="AA14" s="403"/>
    </row>
    <row r="15" spans="1:27" ht="12" customHeight="1">
      <c r="A15" s="399" t="s">
        <v>539</v>
      </c>
      <c r="B15" s="400">
        <f>SUM(C15:AA15)</f>
        <v>10</v>
      </c>
      <c r="C15" s="404"/>
      <c r="D15" s="401"/>
      <c r="E15" s="402"/>
      <c r="F15" s="401"/>
      <c r="G15" s="402"/>
      <c r="H15" s="401"/>
      <c r="I15" s="401"/>
      <c r="J15" s="401"/>
      <c r="K15" s="403"/>
      <c r="L15" s="404"/>
      <c r="M15" s="404">
        <v>1</v>
      </c>
      <c r="N15" s="401"/>
      <c r="O15" s="405">
        <v>3</v>
      </c>
      <c r="P15" s="403"/>
      <c r="Q15" s="403">
        <v>3</v>
      </c>
      <c r="R15" s="406"/>
      <c r="S15" s="401"/>
      <c r="T15" s="414"/>
      <c r="U15" s="408"/>
      <c r="V15" s="402"/>
      <c r="W15" s="401"/>
      <c r="X15" s="401">
        <v>1</v>
      </c>
      <c r="Y15" s="402">
        <v>2</v>
      </c>
      <c r="Z15" s="401"/>
      <c r="AA15" s="403"/>
    </row>
    <row r="16" spans="1:27" ht="12" customHeight="1">
      <c r="A16" s="399" t="s">
        <v>540</v>
      </c>
      <c r="B16" s="400">
        <f>SUM(C16:AA16)</f>
        <v>4</v>
      </c>
      <c r="C16" s="401"/>
      <c r="D16" s="401"/>
      <c r="E16" s="402"/>
      <c r="F16" s="401"/>
      <c r="G16" s="402"/>
      <c r="H16" s="401"/>
      <c r="I16" s="401"/>
      <c r="J16" s="401"/>
      <c r="K16" s="403"/>
      <c r="L16" s="404"/>
      <c r="M16" s="404"/>
      <c r="N16" s="401"/>
      <c r="O16" s="405"/>
      <c r="P16" s="403"/>
      <c r="Q16" s="403">
        <v>1</v>
      </c>
      <c r="R16" s="406"/>
      <c r="S16" s="401">
        <v>3</v>
      </c>
      <c r="T16" s="403"/>
      <c r="U16" s="406"/>
      <c r="V16" s="402"/>
      <c r="W16" s="401"/>
      <c r="X16" s="401"/>
      <c r="Y16" s="409"/>
      <c r="Z16" s="401"/>
      <c r="AA16" s="403"/>
    </row>
    <row r="17" spans="1:241" ht="12" customHeight="1">
      <c r="A17" s="399" t="s">
        <v>541</v>
      </c>
      <c r="B17" s="400">
        <f>SUM(C17:AA17)</f>
        <v>1</v>
      </c>
      <c r="C17" s="401"/>
      <c r="D17" s="401"/>
      <c r="E17" s="402"/>
      <c r="F17" s="401"/>
      <c r="G17" s="402"/>
      <c r="H17" s="401"/>
      <c r="I17" s="401"/>
      <c r="J17" s="401"/>
      <c r="K17" s="403"/>
      <c r="L17" s="404"/>
      <c r="M17" s="404"/>
      <c r="N17" s="401"/>
      <c r="O17" s="405"/>
      <c r="P17" s="403"/>
      <c r="Q17" s="403"/>
      <c r="R17" s="406"/>
      <c r="S17" s="401"/>
      <c r="T17" s="403"/>
      <c r="U17" s="406">
        <v>1</v>
      </c>
      <c r="V17" s="402"/>
      <c r="W17" s="401"/>
      <c r="X17" s="401"/>
      <c r="Y17" s="409"/>
      <c r="Z17" s="401"/>
      <c r="AA17" s="403"/>
    </row>
    <row r="18" spans="1:241" ht="12" customHeight="1">
      <c r="A18" s="399" t="s">
        <v>542</v>
      </c>
      <c r="B18" s="400">
        <f t="shared" ref="B18:B31" si="2">SUM(C18:AA18)</f>
        <v>1</v>
      </c>
      <c r="C18" s="401"/>
      <c r="D18" s="401"/>
      <c r="E18" s="402"/>
      <c r="F18" s="401">
        <v>1</v>
      </c>
      <c r="G18" s="402"/>
      <c r="H18" s="401"/>
      <c r="I18" s="401"/>
      <c r="J18" s="401"/>
      <c r="K18" s="403"/>
      <c r="L18" s="404"/>
      <c r="M18" s="404"/>
      <c r="N18" s="401"/>
      <c r="O18" s="405"/>
      <c r="P18" s="403"/>
      <c r="Q18" s="403"/>
      <c r="R18" s="406"/>
      <c r="S18" s="401"/>
      <c r="T18" s="403"/>
      <c r="U18" s="406"/>
      <c r="V18" s="402"/>
      <c r="W18" s="401"/>
      <c r="X18" s="401"/>
      <c r="Y18" s="409"/>
      <c r="Z18" s="401"/>
      <c r="AA18" s="403"/>
    </row>
    <row r="19" spans="1:241" ht="12" customHeight="1">
      <c r="A19" s="399" t="s">
        <v>543</v>
      </c>
      <c r="B19" s="400">
        <f t="shared" si="2"/>
        <v>5</v>
      </c>
      <c r="C19" s="401"/>
      <c r="D19" s="401"/>
      <c r="E19" s="402"/>
      <c r="F19" s="401"/>
      <c r="G19" s="402"/>
      <c r="H19" s="401"/>
      <c r="I19" s="401">
        <v>1</v>
      </c>
      <c r="J19" s="401"/>
      <c r="K19" s="403">
        <v>1</v>
      </c>
      <c r="L19" s="404"/>
      <c r="M19" s="404"/>
      <c r="N19" s="401"/>
      <c r="O19" s="405"/>
      <c r="P19" s="403"/>
      <c r="Q19" s="403">
        <v>1</v>
      </c>
      <c r="R19" s="406">
        <v>1</v>
      </c>
      <c r="S19" s="401">
        <v>1</v>
      </c>
      <c r="T19" s="403"/>
      <c r="U19" s="406"/>
      <c r="V19" s="402"/>
      <c r="W19" s="401"/>
      <c r="X19" s="401"/>
      <c r="Y19" s="409"/>
      <c r="Z19" s="401"/>
      <c r="AA19" s="403"/>
    </row>
    <row r="20" spans="1:241" ht="12" customHeight="1">
      <c r="A20" s="399" t="s">
        <v>544</v>
      </c>
      <c r="B20" s="400">
        <f t="shared" si="2"/>
        <v>8</v>
      </c>
      <c r="C20" s="401"/>
      <c r="D20" s="401"/>
      <c r="E20" s="402"/>
      <c r="F20" s="401"/>
      <c r="G20" s="402"/>
      <c r="H20" s="401"/>
      <c r="I20" s="401"/>
      <c r="J20" s="401"/>
      <c r="K20" s="403"/>
      <c r="L20" s="401"/>
      <c r="M20" s="401"/>
      <c r="N20" s="401"/>
      <c r="O20" s="405"/>
      <c r="P20" s="403"/>
      <c r="Q20" s="403"/>
      <c r="R20" s="406"/>
      <c r="S20" s="401">
        <v>1</v>
      </c>
      <c r="T20" s="403"/>
      <c r="U20" s="406">
        <v>5</v>
      </c>
      <c r="V20" s="402"/>
      <c r="W20" s="401">
        <v>2</v>
      </c>
      <c r="X20" s="401"/>
      <c r="Y20" s="409"/>
      <c r="Z20" s="401"/>
      <c r="AA20" s="403"/>
    </row>
    <row r="21" spans="1:241" ht="12" customHeight="1">
      <c r="A21" s="399" t="s">
        <v>545</v>
      </c>
      <c r="B21" s="400">
        <f t="shared" si="2"/>
        <v>6</v>
      </c>
      <c r="C21" s="401"/>
      <c r="D21" s="401"/>
      <c r="E21" s="402"/>
      <c r="F21" s="401"/>
      <c r="G21" s="402"/>
      <c r="H21" s="401">
        <v>1</v>
      </c>
      <c r="I21" s="401"/>
      <c r="J21" s="401"/>
      <c r="K21" s="403">
        <v>2</v>
      </c>
      <c r="L21" s="404"/>
      <c r="M21" s="404"/>
      <c r="N21" s="401"/>
      <c r="O21" s="405">
        <v>2</v>
      </c>
      <c r="P21" s="403"/>
      <c r="Q21" s="403"/>
      <c r="R21" s="406"/>
      <c r="S21" s="401">
        <v>1</v>
      </c>
      <c r="T21" s="403"/>
      <c r="U21" s="406"/>
      <c r="V21" s="402"/>
      <c r="W21" s="401"/>
      <c r="X21" s="401"/>
      <c r="Y21" s="409"/>
      <c r="Z21" s="401"/>
      <c r="AA21" s="403"/>
    </row>
    <row r="22" spans="1:241" ht="12" customHeight="1">
      <c r="A22" s="399" t="s">
        <v>546</v>
      </c>
      <c r="B22" s="400">
        <f t="shared" si="2"/>
        <v>29</v>
      </c>
      <c r="C22" s="401"/>
      <c r="D22" s="401">
        <v>1</v>
      </c>
      <c r="E22" s="402">
        <v>1</v>
      </c>
      <c r="F22" s="401">
        <v>2</v>
      </c>
      <c r="G22" s="402"/>
      <c r="H22" s="401"/>
      <c r="I22" s="401">
        <v>2</v>
      </c>
      <c r="J22" s="401">
        <v>3</v>
      </c>
      <c r="K22" s="403"/>
      <c r="L22" s="404"/>
      <c r="M22" s="404"/>
      <c r="N22" s="401"/>
      <c r="O22" s="405">
        <v>6</v>
      </c>
      <c r="P22" s="403"/>
      <c r="Q22" s="403">
        <v>3</v>
      </c>
      <c r="R22" s="406"/>
      <c r="S22" s="401">
        <v>2</v>
      </c>
      <c r="T22" s="403"/>
      <c r="U22" s="406"/>
      <c r="V22" s="402">
        <v>1</v>
      </c>
      <c r="W22" s="401"/>
      <c r="X22" s="401">
        <v>3</v>
      </c>
      <c r="Y22" s="409">
        <v>2</v>
      </c>
      <c r="Z22" s="401"/>
      <c r="AA22" s="403">
        <v>3</v>
      </c>
    </row>
    <row r="23" spans="1:241" ht="12" customHeight="1">
      <c r="A23" s="399" t="s">
        <v>547</v>
      </c>
      <c r="B23" s="400">
        <f t="shared" si="2"/>
        <v>4</v>
      </c>
      <c r="C23" s="401"/>
      <c r="D23" s="401"/>
      <c r="E23" s="402"/>
      <c r="F23" s="401"/>
      <c r="G23" s="402"/>
      <c r="H23" s="401"/>
      <c r="I23" s="401"/>
      <c r="J23" s="401">
        <v>1</v>
      </c>
      <c r="K23" s="403"/>
      <c r="L23" s="404"/>
      <c r="M23" s="404"/>
      <c r="N23" s="401"/>
      <c r="O23" s="405"/>
      <c r="P23" s="403"/>
      <c r="Q23" s="403"/>
      <c r="R23" s="406"/>
      <c r="S23" s="401">
        <v>1</v>
      </c>
      <c r="T23" s="403"/>
      <c r="U23" s="406"/>
      <c r="V23" s="402"/>
      <c r="W23" s="401">
        <v>1</v>
      </c>
      <c r="X23" s="401"/>
      <c r="Y23" s="409"/>
      <c r="Z23" s="401"/>
      <c r="AA23" s="403">
        <v>1</v>
      </c>
    </row>
    <row r="24" spans="1:241" ht="12" customHeight="1">
      <c r="A24" s="399" t="s">
        <v>548</v>
      </c>
      <c r="B24" s="400">
        <f t="shared" si="2"/>
        <v>7</v>
      </c>
      <c r="C24" s="401"/>
      <c r="D24" s="401"/>
      <c r="E24" s="402"/>
      <c r="F24" s="401"/>
      <c r="G24" s="402"/>
      <c r="H24" s="401"/>
      <c r="I24" s="401"/>
      <c r="J24" s="401"/>
      <c r="K24" s="403"/>
      <c r="L24" s="404"/>
      <c r="M24" s="404"/>
      <c r="N24" s="401"/>
      <c r="O24" s="405"/>
      <c r="P24" s="403">
        <v>1</v>
      </c>
      <c r="Q24" s="403"/>
      <c r="R24" s="406"/>
      <c r="S24" s="401"/>
      <c r="T24" s="403"/>
      <c r="U24" s="406"/>
      <c r="V24" s="402"/>
      <c r="W24" s="401">
        <v>3</v>
      </c>
      <c r="X24" s="401"/>
      <c r="Y24" s="409"/>
      <c r="Z24" s="401">
        <v>3</v>
      </c>
      <c r="AA24" s="403"/>
    </row>
    <row r="25" spans="1:241" ht="12" customHeight="1">
      <c r="A25" s="399" t="s">
        <v>549</v>
      </c>
      <c r="B25" s="400">
        <f t="shared" si="2"/>
        <v>8</v>
      </c>
      <c r="C25" s="401"/>
      <c r="D25" s="401"/>
      <c r="E25" s="402"/>
      <c r="F25" s="401"/>
      <c r="G25" s="402"/>
      <c r="H25" s="401">
        <v>1</v>
      </c>
      <c r="I25" s="401">
        <v>1</v>
      </c>
      <c r="J25" s="401"/>
      <c r="K25" s="403"/>
      <c r="L25" s="404"/>
      <c r="M25" s="404"/>
      <c r="N25" s="401"/>
      <c r="O25" s="405">
        <v>3</v>
      </c>
      <c r="P25" s="403"/>
      <c r="Q25" s="403"/>
      <c r="R25" s="406"/>
      <c r="S25" s="401"/>
      <c r="T25" s="403"/>
      <c r="U25" s="406">
        <v>1</v>
      </c>
      <c r="V25" s="402"/>
      <c r="W25" s="401">
        <v>1</v>
      </c>
      <c r="X25" s="401"/>
      <c r="Y25" s="409"/>
      <c r="Z25" s="401"/>
      <c r="AA25" s="403">
        <v>1</v>
      </c>
    </row>
    <row r="26" spans="1:241" ht="12" customHeight="1">
      <c r="A26" s="399" t="s">
        <v>550</v>
      </c>
      <c r="B26" s="400">
        <f t="shared" si="2"/>
        <v>2</v>
      </c>
      <c r="C26" s="401"/>
      <c r="D26" s="401"/>
      <c r="E26" s="402"/>
      <c r="F26" s="401"/>
      <c r="G26" s="402"/>
      <c r="H26" s="401"/>
      <c r="I26" s="401"/>
      <c r="J26" s="401"/>
      <c r="K26" s="403"/>
      <c r="L26" s="404"/>
      <c r="M26" s="404"/>
      <c r="N26" s="401"/>
      <c r="O26" s="405"/>
      <c r="P26" s="403"/>
      <c r="Q26" s="403"/>
      <c r="R26" s="406"/>
      <c r="S26" s="401">
        <v>2</v>
      </c>
      <c r="T26" s="403"/>
      <c r="U26" s="406"/>
      <c r="V26" s="402"/>
      <c r="W26" s="401"/>
      <c r="X26" s="401"/>
      <c r="Y26" s="409"/>
      <c r="Z26" s="401"/>
      <c r="AA26" s="403"/>
    </row>
    <row r="27" spans="1:241" ht="12" customHeight="1">
      <c r="A27" s="399" t="s">
        <v>551</v>
      </c>
      <c r="B27" s="400">
        <f t="shared" si="2"/>
        <v>105</v>
      </c>
      <c r="C27" s="401">
        <v>2</v>
      </c>
      <c r="D27" s="401">
        <v>1</v>
      </c>
      <c r="E27" s="402">
        <v>3</v>
      </c>
      <c r="F27" s="401">
        <v>2</v>
      </c>
      <c r="G27" s="402">
        <v>3</v>
      </c>
      <c r="H27" s="401">
        <v>5</v>
      </c>
      <c r="I27" s="401">
        <v>2</v>
      </c>
      <c r="J27" s="401">
        <v>5</v>
      </c>
      <c r="K27" s="403">
        <v>2</v>
      </c>
      <c r="L27" s="404">
        <v>4</v>
      </c>
      <c r="M27" s="404"/>
      <c r="N27" s="401">
        <v>2</v>
      </c>
      <c r="O27" s="403">
        <v>10</v>
      </c>
      <c r="P27" s="403">
        <v>6</v>
      </c>
      <c r="Q27" s="403">
        <v>12</v>
      </c>
      <c r="R27" s="406">
        <v>4</v>
      </c>
      <c r="S27" s="401">
        <v>5</v>
      </c>
      <c r="T27" s="403"/>
      <c r="U27" s="406">
        <v>2</v>
      </c>
      <c r="V27" s="402">
        <v>1</v>
      </c>
      <c r="W27" s="401">
        <v>14</v>
      </c>
      <c r="X27" s="401">
        <v>5</v>
      </c>
      <c r="Y27" s="401">
        <v>8</v>
      </c>
      <c r="Z27" s="401"/>
      <c r="AA27" s="403">
        <v>7</v>
      </c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6"/>
      <c r="AX27" s="66"/>
      <c r="AY27" s="66"/>
      <c r="AZ27" s="66"/>
      <c r="BA27" s="66"/>
      <c r="BB27" s="66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</row>
    <row r="28" spans="1:241" ht="12" customHeight="1">
      <c r="A28" s="399" t="s">
        <v>552</v>
      </c>
      <c r="B28" s="410">
        <f t="shared" si="2"/>
        <v>17</v>
      </c>
      <c r="C28" s="402"/>
      <c r="D28" s="402"/>
      <c r="E28" s="402"/>
      <c r="F28" s="402">
        <v>1</v>
      </c>
      <c r="G28" s="402"/>
      <c r="H28" s="402">
        <v>3</v>
      </c>
      <c r="I28" s="402"/>
      <c r="J28" s="402">
        <v>1</v>
      </c>
      <c r="K28" s="406"/>
      <c r="L28" s="402"/>
      <c r="M28" s="402"/>
      <c r="N28" s="402"/>
      <c r="O28" s="403"/>
      <c r="P28" s="406"/>
      <c r="Q28" s="403">
        <v>5</v>
      </c>
      <c r="R28" s="406"/>
      <c r="S28" s="402">
        <v>1</v>
      </c>
      <c r="T28" s="403"/>
      <c r="U28" s="406">
        <v>1</v>
      </c>
      <c r="V28" s="402"/>
      <c r="W28" s="402">
        <v>2</v>
      </c>
      <c r="X28" s="402"/>
      <c r="Y28" s="402">
        <v>3</v>
      </c>
      <c r="Z28" s="402"/>
      <c r="AA28" s="406"/>
    </row>
    <row r="29" spans="1:241" ht="12" customHeight="1">
      <c r="A29" s="411" t="s">
        <v>553</v>
      </c>
      <c r="B29" s="412">
        <f t="shared" si="2"/>
        <v>17</v>
      </c>
      <c r="C29" s="409"/>
      <c r="D29" s="409"/>
      <c r="E29" s="409"/>
      <c r="F29" s="409"/>
      <c r="G29" s="409">
        <v>1</v>
      </c>
      <c r="H29" s="409">
        <v>3</v>
      </c>
      <c r="I29" s="409"/>
      <c r="J29" s="409">
        <v>1</v>
      </c>
      <c r="K29" s="408"/>
      <c r="L29" s="413"/>
      <c r="M29" s="413">
        <v>1</v>
      </c>
      <c r="N29" s="409"/>
      <c r="O29" s="414">
        <v>3</v>
      </c>
      <c r="P29" s="415"/>
      <c r="Q29" s="414">
        <v>1</v>
      </c>
      <c r="R29" s="408"/>
      <c r="S29" s="409"/>
      <c r="T29" s="414"/>
      <c r="U29" s="408">
        <v>6</v>
      </c>
      <c r="V29" s="409"/>
      <c r="W29" s="409"/>
      <c r="X29" s="409"/>
      <c r="Y29" s="409">
        <v>1</v>
      </c>
      <c r="Z29" s="409"/>
      <c r="AA29" s="408"/>
    </row>
    <row r="30" spans="1:241" ht="12" customHeight="1">
      <c r="A30" s="411" t="s">
        <v>555</v>
      </c>
      <c r="B30" s="412">
        <f t="shared" si="2"/>
        <v>3</v>
      </c>
      <c r="C30" s="409"/>
      <c r="D30" s="409"/>
      <c r="E30" s="409"/>
      <c r="F30" s="409"/>
      <c r="G30" s="409"/>
      <c r="H30" s="409">
        <v>1</v>
      </c>
      <c r="I30" s="409">
        <v>1</v>
      </c>
      <c r="J30" s="409"/>
      <c r="K30" s="408"/>
      <c r="L30" s="413"/>
      <c r="M30" s="413"/>
      <c r="N30" s="409"/>
      <c r="O30" s="414"/>
      <c r="P30" s="408"/>
      <c r="Q30" s="414"/>
      <c r="R30" s="408"/>
      <c r="S30" s="409"/>
      <c r="T30" s="414"/>
      <c r="U30" s="408"/>
      <c r="V30" s="409"/>
      <c r="W30" s="409">
        <v>1</v>
      </c>
      <c r="X30" s="409"/>
      <c r="Y30" s="409"/>
      <c r="Z30" s="409"/>
      <c r="AA30" s="408"/>
    </row>
    <row r="31" spans="1:241" ht="12" customHeight="1">
      <c r="A31" s="411" t="s">
        <v>556</v>
      </c>
      <c r="B31" s="412">
        <f t="shared" si="2"/>
        <v>2349</v>
      </c>
      <c r="C31" s="409">
        <v>62</v>
      </c>
      <c r="D31" s="409">
        <v>21</v>
      </c>
      <c r="E31" s="409">
        <v>37</v>
      </c>
      <c r="F31" s="409">
        <v>38</v>
      </c>
      <c r="G31" s="409">
        <v>15</v>
      </c>
      <c r="H31" s="409">
        <v>87</v>
      </c>
      <c r="I31" s="409">
        <v>53</v>
      </c>
      <c r="J31" s="409">
        <v>119</v>
      </c>
      <c r="K31" s="408">
        <v>41</v>
      </c>
      <c r="L31" s="413">
        <v>477</v>
      </c>
      <c r="M31" s="413">
        <v>80</v>
      </c>
      <c r="N31" s="409">
        <v>38</v>
      </c>
      <c r="O31" s="414">
        <v>306</v>
      </c>
      <c r="P31" s="408">
        <v>26</v>
      </c>
      <c r="Q31" s="414">
        <v>224</v>
      </c>
      <c r="R31" s="408">
        <v>43</v>
      </c>
      <c r="S31" s="409">
        <v>136</v>
      </c>
      <c r="T31" s="414">
        <v>48</v>
      </c>
      <c r="U31" s="408">
        <v>35</v>
      </c>
      <c r="V31" s="409">
        <v>20</v>
      </c>
      <c r="W31" s="409">
        <v>132</v>
      </c>
      <c r="X31" s="409">
        <v>72</v>
      </c>
      <c r="Y31" s="409">
        <v>56</v>
      </c>
      <c r="Z31" s="409">
        <v>155</v>
      </c>
      <c r="AA31" s="408">
        <v>28</v>
      </c>
    </row>
    <row r="32" spans="1:241" ht="12" customHeight="1">
      <c r="A32" s="411" t="s">
        <v>557</v>
      </c>
      <c r="B32" s="400">
        <f>SUM(C32:AA32)</f>
        <v>1</v>
      </c>
      <c r="C32" s="409"/>
      <c r="D32" s="409"/>
      <c r="E32" s="409"/>
      <c r="F32" s="409"/>
      <c r="G32" s="409"/>
      <c r="H32" s="409"/>
      <c r="I32" s="409"/>
      <c r="J32" s="409"/>
      <c r="K32" s="408"/>
      <c r="L32" s="413"/>
      <c r="M32" s="413"/>
      <c r="N32" s="409"/>
      <c r="O32" s="414"/>
      <c r="P32" s="408"/>
      <c r="Q32" s="414"/>
      <c r="R32" s="408"/>
      <c r="S32" s="409"/>
      <c r="T32" s="414"/>
      <c r="U32" s="408"/>
      <c r="V32" s="409">
        <v>1</v>
      </c>
      <c r="W32" s="409"/>
      <c r="X32" s="409"/>
      <c r="Y32" s="409"/>
      <c r="Z32" s="409"/>
      <c r="AA32" s="408"/>
    </row>
    <row r="33" spans="1:27" ht="12" customHeight="1">
      <c r="A33" s="411" t="s">
        <v>558</v>
      </c>
      <c r="B33" s="412">
        <f>SUM(C33:AA33)</f>
        <v>2</v>
      </c>
      <c r="C33" s="409"/>
      <c r="D33" s="409"/>
      <c r="E33" s="409"/>
      <c r="F33" s="409"/>
      <c r="G33" s="409"/>
      <c r="H33" s="409">
        <v>1</v>
      </c>
      <c r="I33" s="409"/>
      <c r="J33" s="409"/>
      <c r="K33" s="408"/>
      <c r="L33" s="413"/>
      <c r="M33" s="413"/>
      <c r="N33" s="409"/>
      <c r="O33" s="414"/>
      <c r="P33" s="408">
        <v>1</v>
      </c>
      <c r="Q33" s="414"/>
      <c r="R33" s="408"/>
      <c r="S33" s="409"/>
      <c r="T33" s="414"/>
      <c r="U33" s="408"/>
      <c r="V33" s="409"/>
      <c r="W33" s="409"/>
      <c r="X33" s="409"/>
      <c r="Y33" s="409"/>
      <c r="Z33" s="409"/>
      <c r="AA33" s="408"/>
    </row>
    <row r="34" spans="1:27" ht="12" customHeight="1">
      <c r="A34" s="411" t="s">
        <v>559</v>
      </c>
      <c r="B34" s="400">
        <f>SUM(C34:AA34)</f>
        <v>3</v>
      </c>
      <c r="C34" s="409"/>
      <c r="D34" s="409"/>
      <c r="E34" s="409"/>
      <c r="F34" s="409"/>
      <c r="G34" s="409"/>
      <c r="H34" s="409">
        <v>1</v>
      </c>
      <c r="I34" s="409"/>
      <c r="J34" s="409"/>
      <c r="K34" s="408"/>
      <c r="L34" s="413"/>
      <c r="M34" s="413"/>
      <c r="N34" s="409"/>
      <c r="O34" s="414"/>
      <c r="P34" s="408"/>
      <c r="Q34" s="414"/>
      <c r="R34" s="408"/>
      <c r="S34" s="409">
        <v>1</v>
      </c>
      <c r="T34" s="414"/>
      <c r="U34" s="408"/>
      <c r="V34" s="409"/>
      <c r="W34" s="409"/>
      <c r="X34" s="409"/>
      <c r="Y34" s="409">
        <v>1</v>
      </c>
      <c r="Z34" s="409"/>
      <c r="AA34" s="408"/>
    </row>
    <row r="35" spans="1:27" ht="12" customHeight="1">
      <c r="A35" s="411" t="s">
        <v>560</v>
      </c>
      <c r="B35" s="412"/>
      <c r="C35" s="409"/>
      <c r="D35" s="409"/>
      <c r="E35" s="409"/>
      <c r="F35" s="409"/>
      <c r="G35" s="409"/>
      <c r="H35" s="409"/>
      <c r="I35" s="409"/>
      <c r="J35" s="409"/>
      <c r="K35" s="408"/>
      <c r="L35" s="413"/>
      <c r="M35" s="413"/>
      <c r="N35" s="409"/>
      <c r="O35" s="414"/>
      <c r="P35" s="408"/>
      <c r="Q35" s="414"/>
      <c r="R35" s="408"/>
      <c r="S35" s="409"/>
      <c r="T35" s="414"/>
      <c r="U35" s="408"/>
      <c r="V35" s="409"/>
      <c r="W35" s="409"/>
      <c r="X35" s="409"/>
      <c r="Y35" s="409"/>
      <c r="Z35" s="409"/>
      <c r="AA35" s="408"/>
    </row>
    <row r="36" spans="1:27" ht="12" customHeight="1">
      <c r="A36" s="411" t="s">
        <v>561</v>
      </c>
      <c r="B36" s="400">
        <f t="shared" ref="B36:B43" si="3">SUM(C36:AA36)</f>
        <v>2</v>
      </c>
      <c r="C36" s="409"/>
      <c r="D36" s="409"/>
      <c r="E36" s="409"/>
      <c r="F36" s="409"/>
      <c r="G36" s="409"/>
      <c r="H36" s="409"/>
      <c r="I36" s="409"/>
      <c r="J36" s="409"/>
      <c r="K36" s="408"/>
      <c r="L36" s="413"/>
      <c r="M36" s="413"/>
      <c r="N36" s="409"/>
      <c r="O36" s="414"/>
      <c r="P36" s="408"/>
      <c r="Q36" s="414"/>
      <c r="R36" s="408"/>
      <c r="S36" s="409"/>
      <c r="T36" s="414"/>
      <c r="U36" s="408">
        <v>2</v>
      </c>
      <c r="V36" s="409"/>
      <c r="W36" s="409"/>
      <c r="X36" s="409"/>
      <c r="Y36" s="409"/>
      <c r="Z36" s="409"/>
      <c r="AA36" s="408"/>
    </row>
    <row r="37" spans="1:27" ht="12" customHeight="1">
      <c r="A37" s="411" t="s">
        <v>562</v>
      </c>
      <c r="B37" s="412">
        <f t="shared" si="3"/>
        <v>2</v>
      </c>
      <c r="C37" s="409"/>
      <c r="D37" s="409"/>
      <c r="E37" s="409"/>
      <c r="F37" s="409"/>
      <c r="G37" s="409"/>
      <c r="H37" s="409"/>
      <c r="I37" s="409"/>
      <c r="J37" s="409"/>
      <c r="K37" s="408"/>
      <c r="L37" s="413"/>
      <c r="M37" s="413"/>
      <c r="N37" s="409"/>
      <c r="O37" s="414">
        <v>1</v>
      </c>
      <c r="P37" s="408"/>
      <c r="Q37" s="414"/>
      <c r="R37" s="408"/>
      <c r="S37" s="409"/>
      <c r="T37" s="414"/>
      <c r="U37" s="408"/>
      <c r="V37" s="409"/>
      <c r="W37" s="409"/>
      <c r="X37" s="409">
        <v>1</v>
      </c>
      <c r="Y37" s="409"/>
      <c r="Z37" s="409"/>
      <c r="AA37" s="408"/>
    </row>
    <row r="38" spans="1:27" ht="12" customHeight="1">
      <c r="A38" s="411" t="s">
        <v>563</v>
      </c>
      <c r="B38" s="412">
        <f t="shared" si="3"/>
        <v>69</v>
      </c>
      <c r="C38" s="409">
        <v>2</v>
      </c>
      <c r="D38" s="409"/>
      <c r="E38" s="409">
        <v>1</v>
      </c>
      <c r="F38" s="409"/>
      <c r="G38" s="409"/>
      <c r="H38" s="409">
        <v>4</v>
      </c>
      <c r="I38" s="409">
        <v>2</v>
      </c>
      <c r="J38" s="409">
        <v>5</v>
      </c>
      <c r="K38" s="408">
        <v>3</v>
      </c>
      <c r="L38" s="413">
        <v>5</v>
      </c>
      <c r="M38" s="413">
        <v>5</v>
      </c>
      <c r="N38" s="409"/>
      <c r="O38" s="414">
        <v>3</v>
      </c>
      <c r="P38" s="408">
        <v>1</v>
      </c>
      <c r="Q38" s="414">
        <v>8</v>
      </c>
      <c r="R38" s="408"/>
      <c r="S38" s="409">
        <v>2</v>
      </c>
      <c r="T38" s="414">
        <v>2</v>
      </c>
      <c r="U38" s="408">
        <v>3</v>
      </c>
      <c r="V38" s="409">
        <v>1</v>
      </c>
      <c r="W38" s="409">
        <v>6</v>
      </c>
      <c r="X38" s="409">
        <v>4</v>
      </c>
      <c r="Y38" s="409">
        <v>5</v>
      </c>
      <c r="Z38" s="409">
        <v>6</v>
      </c>
      <c r="AA38" s="408">
        <v>1</v>
      </c>
    </row>
    <row r="39" spans="1:27" ht="12" customHeight="1">
      <c r="A39" s="411" t="s">
        <v>564</v>
      </c>
      <c r="B39" s="412">
        <f t="shared" si="3"/>
        <v>17</v>
      </c>
      <c r="C39" s="409">
        <v>2</v>
      </c>
      <c r="D39" s="409"/>
      <c r="E39" s="409"/>
      <c r="F39" s="409"/>
      <c r="G39" s="409"/>
      <c r="H39" s="409"/>
      <c r="I39" s="409"/>
      <c r="J39" s="409">
        <v>1</v>
      </c>
      <c r="K39" s="408"/>
      <c r="L39" s="413"/>
      <c r="M39" s="413"/>
      <c r="N39" s="409"/>
      <c r="O39" s="414">
        <v>2</v>
      </c>
      <c r="P39" s="408"/>
      <c r="Q39" s="414"/>
      <c r="R39" s="408"/>
      <c r="S39" s="409">
        <v>1</v>
      </c>
      <c r="T39" s="414"/>
      <c r="U39" s="408"/>
      <c r="V39" s="409"/>
      <c r="W39" s="409">
        <v>5</v>
      </c>
      <c r="X39" s="409">
        <v>1</v>
      </c>
      <c r="Y39" s="409">
        <v>1</v>
      </c>
      <c r="Z39" s="409">
        <v>4</v>
      </c>
      <c r="AA39" s="408"/>
    </row>
    <row r="40" spans="1:27" ht="12" customHeight="1">
      <c r="A40" s="411" t="s">
        <v>565</v>
      </c>
      <c r="B40" s="412">
        <f t="shared" si="3"/>
        <v>3</v>
      </c>
      <c r="C40" s="409"/>
      <c r="D40" s="409"/>
      <c r="E40" s="409"/>
      <c r="F40" s="409"/>
      <c r="G40" s="409"/>
      <c r="H40" s="409"/>
      <c r="I40" s="409"/>
      <c r="J40" s="409">
        <v>1</v>
      </c>
      <c r="K40" s="408"/>
      <c r="L40" s="413"/>
      <c r="M40" s="413"/>
      <c r="N40" s="409"/>
      <c r="O40" s="414"/>
      <c r="P40" s="408"/>
      <c r="Q40" s="414"/>
      <c r="R40" s="408"/>
      <c r="S40" s="409">
        <v>1</v>
      </c>
      <c r="T40" s="414"/>
      <c r="U40" s="408">
        <v>1</v>
      </c>
      <c r="V40" s="409"/>
      <c r="W40" s="409"/>
      <c r="X40" s="409"/>
      <c r="Y40" s="409"/>
      <c r="Z40" s="409"/>
      <c r="AA40" s="408"/>
    </row>
    <row r="41" spans="1:27" ht="12" customHeight="1">
      <c r="A41" s="411" t="s">
        <v>566</v>
      </c>
      <c r="B41" s="400">
        <f t="shared" si="3"/>
        <v>5</v>
      </c>
      <c r="C41" s="409"/>
      <c r="D41" s="409"/>
      <c r="E41" s="409"/>
      <c r="F41" s="409"/>
      <c r="G41" s="409"/>
      <c r="H41" s="409"/>
      <c r="I41" s="409"/>
      <c r="J41" s="409">
        <v>1</v>
      </c>
      <c r="K41" s="408"/>
      <c r="L41" s="413"/>
      <c r="M41" s="413"/>
      <c r="N41" s="409">
        <v>1</v>
      </c>
      <c r="O41" s="414">
        <v>2</v>
      </c>
      <c r="P41" s="408"/>
      <c r="Q41" s="414"/>
      <c r="R41" s="408"/>
      <c r="S41" s="409">
        <v>1</v>
      </c>
      <c r="T41" s="414"/>
      <c r="U41" s="408"/>
      <c r="V41" s="409"/>
      <c r="W41" s="409"/>
      <c r="X41" s="409"/>
      <c r="Y41" s="409"/>
      <c r="Z41" s="409"/>
      <c r="AA41" s="408"/>
    </row>
    <row r="42" spans="1:27" ht="12" customHeight="1">
      <c r="A42" s="411" t="s">
        <v>567</v>
      </c>
      <c r="B42" s="400">
        <f t="shared" si="3"/>
        <v>2</v>
      </c>
      <c r="C42" s="409"/>
      <c r="D42" s="409"/>
      <c r="E42" s="409"/>
      <c r="F42" s="409"/>
      <c r="G42" s="409"/>
      <c r="H42" s="409"/>
      <c r="I42" s="409"/>
      <c r="J42" s="409">
        <v>1</v>
      </c>
      <c r="K42" s="408"/>
      <c r="L42" s="413"/>
      <c r="M42" s="413"/>
      <c r="N42" s="409"/>
      <c r="O42" s="414"/>
      <c r="P42" s="408"/>
      <c r="Q42" s="414"/>
      <c r="R42" s="408"/>
      <c r="S42" s="409"/>
      <c r="T42" s="414"/>
      <c r="U42" s="408"/>
      <c r="V42" s="409"/>
      <c r="W42" s="409"/>
      <c r="X42" s="409"/>
      <c r="Y42" s="409">
        <v>1</v>
      </c>
      <c r="Z42" s="409"/>
      <c r="AA42" s="408"/>
    </row>
    <row r="43" spans="1:27" ht="12" customHeight="1">
      <c r="A43" s="411" t="s">
        <v>568</v>
      </c>
      <c r="B43" s="412">
        <f t="shared" si="3"/>
        <v>11</v>
      </c>
      <c r="C43" s="409"/>
      <c r="D43" s="409">
        <v>1</v>
      </c>
      <c r="E43" s="409"/>
      <c r="F43" s="409">
        <v>2</v>
      </c>
      <c r="G43" s="409"/>
      <c r="H43" s="409"/>
      <c r="I43" s="409"/>
      <c r="J43" s="409">
        <v>1</v>
      </c>
      <c r="K43" s="408">
        <v>1</v>
      </c>
      <c r="L43" s="413"/>
      <c r="M43" s="413"/>
      <c r="N43" s="409"/>
      <c r="O43" s="414">
        <v>2</v>
      </c>
      <c r="P43" s="408"/>
      <c r="Q43" s="414">
        <v>1</v>
      </c>
      <c r="R43" s="408"/>
      <c r="S43" s="409">
        <v>1</v>
      </c>
      <c r="T43" s="414"/>
      <c r="U43" s="408"/>
      <c r="V43" s="409"/>
      <c r="W43" s="409">
        <v>1</v>
      </c>
      <c r="X43" s="409"/>
      <c r="Y43" s="409"/>
      <c r="Z43" s="409">
        <v>1</v>
      </c>
      <c r="AA43" s="408"/>
    </row>
    <row r="44" spans="1:27" ht="12" customHeight="1">
      <c r="A44" s="411" t="s">
        <v>569</v>
      </c>
      <c r="B44" s="400"/>
      <c r="C44" s="409"/>
      <c r="D44" s="409"/>
      <c r="E44" s="409"/>
      <c r="F44" s="409"/>
      <c r="G44" s="409"/>
      <c r="H44" s="409"/>
      <c r="I44" s="409"/>
      <c r="J44" s="409"/>
      <c r="K44" s="408"/>
      <c r="L44" s="413"/>
      <c r="M44" s="413"/>
      <c r="N44" s="409"/>
      <c r="O44" s="414"/>
      <c r="P44" s="408"/>
      <c r="Q44" s="414"/>
      <c r="R44" s="408"/>
      <c r="S44" s="409"/>
      <c r="T44" s="414"/>
      <c r="U44" s="408"/>
      <c r="V44" s="409"/>
      <c r="W44" s="409"/>
      <c r="X44" s="409"/>
      <c r="Y44" s="409"/>
      <c r="Z44" s="409"/>
      <c r="AA44" s="408"/>
    </row>
    <row r="45" spans="1:27" ht="12" customHeight="1">
      <c r="A45" s="411" t="s">
        <v>570</v>
      </c>
      <c r="B45" s="412">
        <f>SUM(C45:AA45)</f>
        <v>2</v>
      </c>
      <c r="C45" s="409"/>
      <c r="D45" s="409"/>
      <c r="E45" s="409"/>
      <c r="F45" s="409"/>
      <c r="G45" s="409"/>
      <c r="H45" s="409"/>
      <c r="I45" s="409"/>
      <c r="J45" s="409"/>
      <c r="K45" s="408"/>
      <c r="L45" s="413"/>
      <c r="M45" s="413"/>
      <c r="N45" s="409"/>
      <c r="O45" s="414"/>
      <c r="P45" s="408">
        <v>1</v>
      </c>
      <c r="Q45" s="414"/>
      <c r="R45" s="408"/>
      <c r="S45" s="409"/>
      <c r="T45" s="414"/>
      <c r="U45" s="408">
        <v>1</v>
      </c>
      <c r="V45" s="409"/>
      <c r="W45" s="409"/>
      <c r="X45" s="409"/>
      <c r="Y45" s="409"/>
      <c r="Z45" s="409"/>
      <c r="AA45" s="408"/>
    </row>
    <row r="46" spans="1:27" ht="12" customHeight="1">
      <c r="A46" s="411" t="s">
        <v>571</v>
      </c>
      <c r="B46" s="400">
        <f>SUM(C46:AA46)</f>
        <v>2</v>
      </c>
      <c r="C46" s="409"/>
      <c r="D46" s="409"/>
      <c r="E46" s="409"/>
      <c r="F46" s="409"/>
      <c r="G46" s="409"/>
      <c r="H46" s="409"/>
      <c r="I46" s="409"/>
      <c r="J46" s="409"/>
      <c r="K46" s="408"/>
      <c r="L46" s="416"/>
      <c r="M46" s="416"/>
      <c r="N46" s="409"/>
      <c r="O46" s="414"/>
      <c r="P46" s="408"/>
      <c r="Q46" s="414">
        <v>1</v>
      </c>
      <c r="R46" s="408">
        <v>1</v>
      </c>
      <c r="S46" s="409"/>
      <c r="T46" s="414"/>
      <c r="U46" s="408"/>
      <c r="V46" s="409"/>
      <c r="W46" s="409"/>
      <c r="X46" s="409"/>
      <c r="Y46" s="409"/>
      <c r="Z46" s="409"/>
      <c r="AA46" s="408"/>
    </row>
    <row r="47" spans="1:27" ht="19.5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424" t="s">
        <v>408</v>
      </c>
      <c r="Y47" s="424"/>
      <c r="Z47" s="59"/>
      <c r="AA47" s="59"/>
    </row>
    <row r="8185" spans="2:241" ht="9" hidden="1" customHeight="1">
      <c r="I8185" s="70"/>
      <c r="J8185" s="70"/>
      <c r="K8185" s="70"/>
      <c r="L8185" s="71"/>
      <c r="M8185" s="71"/>
      <c r="N8185" s="71"/>
      <c r="O8185" s="71"/>
      <c r="P8185" s="71"/>
      <c r="Q8185" s="71"/>
      <c r="R8185" s="71"/>
      <c r="S8185" s="71"/>
      <c r="T8185" s="71"/>
      <c r="U8185" s="71"/>
      <c r="V8185" s="71"/>
      <c r="W8185" s="71"/>
      <c r="X8185" s="71"/>
      <c r="Y8185" s="71"/>
      <c r="Z8185" s="71"/>
      <c r="AA8185" s="71"/>
      <c r="AB8185" s="71"/>
      <c r="AC8185" s="71"/>
      <c r="AD8185" s="71"/>
      <c r="AE8185" s="71"/>
      <c r="AF8185" s="71"/>
      <c r="AG8185" s="71"/>
      <c r="AH8185" s="71"/>
      <c r="AI8185" s="71"/>
      <c r="AJ8185" s="71"/>
      <c r="AK8185" s="71"/>
      <c r="AL8185" s="71"/>
      <c r="AM8185" s="71"/>
      <c r="AN8185" s="71"/>
      <c r="AO8185" s="71"/>
      <c r="AP8185" s="71"/>
      <c r="AQ8185" s="71"/>
      <c r="AR8185" s="71"/>
      <c r="AS8185" s="71"/>
      <c r="AT8185" s="71"/>
      <c r="AU8185" s="71"/>
      <c r="AV8185" s="71"/>
      <c r="AW8185" s="71"/>
      <c r="AX8185" s="71"/>
      <c r="AY8185" s="71"/>
      <c r="AZ8185" s="71"/>
      <c r="BA8185" s="71"/>
      <c r="BB8185" s="71"/>
      <c r="BC8185" s="71"/>
      <c r="BD8185" s="71"/>
      <c r="BE8185" s="71"/>
      <c r="BF8185" s="71"/>
      <c r="BG8185" s="71"/>
      <c r="BH8185" s="71"/>
      <c r="BI8185" s="71"/>
      <c r="BJ8185" s="71"/>
      <c r="BK8185" s="71"/>
      <c r="BL8185" s="71"/>
      <c r="BM8185" s="71"/>
      <c r="BN8185" s="71"/>
      <c r="BO8185" s="71"/>
      <c r="BP8185" s="71"/>
      <c r="BQ8185" s="71"/>
      <c r="BR8185" s="71"/>
      <c r="BS8185" s="71"/>
      <c r="BT8185" s="71"/>
      <c r="BU8185" s="71"/>
      <c r="BV8185" s="71"/>
      <c r="BW8185" s="71"/>
      <c r="BX8185" s="71"/>
      <c r="BY8185" s="71"/>
      <c r="BZ8185" s="71"/>
      <c r="CA8185" s="71"/>
      <c r="CB8185" s="71"/>
      <c r="CC8185" s="71"/>
      <c r="CD8185" s="71"/>
      <c r="CE8185" s="71"/>
      <c r="CF8185" s="71"/>
      <c r="CG8185" s="71"/>
      <c r="CH8185" s="71"/>
      <c r="CI8185" s="71"/>
      <c r="CJ8185" s="71"/>
      <c r="CK8185" s="71"/>
      <c r="CL8185" s="71"/>
      <c r="CM8185" s="71"/>
      <c r="CN8185" s="71"/>
      <c r="CO8185" s="71"/>
      <c r="CP8185" s="71"/>
      <c r="CQ8185" s="71"/>
      <c r="CR8185" s="71"/>
      <c r="CS8185" s="71"/>
      <c r="CT8185" s="71"/>
      <c r="CU8185" s="71"/>
      <c r="CV8185" s="71"/>
      <c r="CW8185" s="71"/>
      <c r="CX8185" s="71"/>
      <c r="CY8185" s="71"/>
      <c r="CZ8185" s="71"/>
      <c r="DA8185" s="71"/>
      <c r="DB8185" s="71"/>
      <c r="DC8185" s="71"/>
      <c r="DD8185" s="71"/>
      <c r="DE8185" s="71"/>
      <c r="DF8185" s="71"/>
      <c r="DG8185" s="71"/>
      <c r="DH8185" s="71"/>
      <c r="DI8185" s="71"/>
      <c r="DJ8185" s="71"/>
      <c r="DK8185" s="71"/>
      <c r="DL8185" s="71"/>
      <c r="DM8185" s="71"/>
      <c r="DN8185" s="71"/>
      <c r="DO8185" s="71"/>
      <c r="DP8185" s="71"/>
      <c r="DQ8185" s="71"/>
      <c r="DR8185" s="71"/>
      <c r="DS8185" s="71"/>
      <c r="DT8185" s="71"/>
      <c r="DU8185" s="71"/>
      <c r="DV8185" s="71"/>
      <c r="DW8185" s="71"/>
      <c r="DX8185" s="71"/>
      <c r="DY8185" s="71"/>
      <c r="DZ8185" s="71"/>
      <c r="EA8185" s="71"/>
      <c r="EB8185" s="71"/>
      <c r="EC8185" s="71"/>
      <c r="ED8185" s="71"/>
      <c r="EE8185" s="71"/>
      <c r="EF8185" s="71"/>
      <c r="EG8185" s="71"/>
      <c r="EH8185" s="71"/>
      <c r="EI8185" s="71"/>
      <c r="EJ8185" s="71"/>
      <c r="EK8185" s="71"/>
      <c r="EL8185" s="71"/>
      <c r="EM8185" s="71"/>
      <c r="EN8185" s="71"/>
      <c r="EO8185" s="71"/>
      <c r="EP8185" s="71"/>
      <c r="EQ8185" s="71"/>
      <c r="ER8185" s="71"/>
      <c r="ES8185" s="71"/>
      <c r="ET8185" s="71"/>
      <c r="EU8185" s="71"/>
      <c r="EV8185" s="71"/>
      <c r="EW8185" s="71"/>
      <c r="EX8185" s="71"/>
      <c r="EY8185" s="71"/>
      <c r="EZ8185" s="71"/>
      <c r="FA8185" s="71"/>
      <c r="FB8185" s="71"/>
      <c r="FC8185" s="71"/>
      <c r="FD8185" s="71"/>
      <c r="FE8185" s="71"/>
      <c r="FF8185" s="69"/>
      <c r="FG8185" s="69"/>
      <c r="FH8185" s="69"/>
      <c r="FI8185" s="69"/>
      <c r="FJ8185" s="69"/>
      <c r="FK8185" s="69"/>
      <c r="FL8185" s="69"/>
      <c r="FM8185" s="69"/>
      <c r="FN8185" s="69"/>
      <c r="FO8185" s="69"/>
      <c r="FP8185" s="69"/>
      <c r="FQ8185" s="69"/>
      <c r="FR8185" s="69"/>
      <c r="FS8185" s="69"/>
      <c r="FT8185" s="69"/>
      <c r="FU8185" s="69"/>
      <c r="FV8185" s="69"/>
      <c r="FW8185" s="69"/>
      <c r="FX8185" s="69"/>
      <c r="FY8185" s="69"/>
      <c r="FZ8185" s="69"/>
      <c r="GA8185" s="69"/>
      <c r="GB8185" s="69"/>
      <c r="GC8185" s="69"/>
      <c r="GD8185" s="69"/>
      <c r="GE8185" s="69"/>
      <c r="GF8185" s="69"/>
      <c r="GG8185" s="69"/>
      <c r="GH8185" s="69"/>
      <c r="GI8185" s="69"/>
      <c r="GJ8185" s="69"/>
      <c r="GK8185" s="69"/>
      <c r="GL8185" s="69"/>
      <c r="GM8185" s="69"/>
      <c r="GN8185" s="69"/>
      <c r="GO8185" s="69"/>
      <c r="GP8185" s="69"/>
      <c r="GQ8185" s="69"/>
      <c r="GR8185" s="69"/>
      <c r="GS8185" s="69"/>
      <c r="GT8185" s="69"/>
      <c r="GU8185" s="69"/>
      <c r="GV8185" s="69"/>
      <c r="GW8185" s="69"/>
      <c r="GX8185" s="69"/>
      <c r="GY8185" s="69"/>
      <c r="GZ8185" s="69"/>
      <c r="HA8185" s="69"/>
      <c r="HB8185" s="69"/>
      <c r="HC8185" s="69"/>
      <c r="HD8185" s="69"/>
      <c r="HE8185" s="69"/>
      <c r="HF8185" s="69"/>
      <c r="HG8185" s="69"/>
      <c r="HH8185" s="69"/>
      <c r="HI8185" s="69"/>
      <c r="HJ8185" s="69"/>
      <c r="HK8185" s="69"/>
      <c r="HL8185" s="69"/>
      <c r="HM8185" s="69"/>
      <c r="HN8185" s="69"/>
      <c r="HO8185" s="69"/>
      <c r="HP8185" s="69"/>
      <c r="HQ8185" s="69"/>
      <c r="HR8185" s="69"/>
      <c r="HS8185" s="69"/>
      <c r="HT8185" s="69"/>
      <c r="HU8185" s="69"/>
      <c r="HV8185" s="69"/>
      <c r="HW8185" s="69"/>
      <c r="HX8185" s="69"/>
      <c r="HY8185" s="69"/>
      <c r="HZ8185" s="69"/>
      <c r="IA8185" s="69"/>
      <c r="IB8185" s="69"/>
      <c r="IC8185" s="69"/>
      <c r="ID8185" s="69"/>
      <c r="IE8185" s="69"/>
      <c r="IF8185" s="69"/>
      <c r="IG8185" s="69"/>
    </row>
    <row r="8189" spans="2:241" ht="9" hidden="1" customHeight="1">
      <c r="B8189" s="72"/>
      <c r="C8189" s="72"/>
      <c r="D8189" s="72"/>
      <c r="E8189" s="72"/>
      <c r="F8189" s="72"/>
      <c r="G8189" s="72"/>
      <c r="H8189" s="72"/>
      <c r="I8189" s="72"/>
      <c r="J8189" s="72"/>
      <c r="K8189" s="72"/>
      <c r="L8189" s="72"/>
      <c r="M8189" s="72"/>
      <c r="N8189" s="72"/>
      <c r="O8189" s="72"/>
      <c r="P8189" s="72"/>
      <c r="Q8189" s="72"/>
      <c r="R8189" s="72"/>
      <c r="S8189" s="72"/>
      <c r="T8189" s="72"/>
      <c r="U8189" s="72"/>
      <c r="V8189" s="72"/>
      <c r="W8189" s="72"/>
      <c r="X8189" s="72"/>
      <c r="Y8189" s="72"/>
      <c r="Z8189" s="72"/>
      <c r="AA8189" s="72"/>
      <c r="AB8189" s="72"/>
      <c r="AC8189" s="72"/>
      <c r="AD8189" s="72"/>
      <c r="AE8189" s="72"/>
      <c r="AF8189" s="72"/>
      <c r="AG8189" s="72"/>
      <c r="AH8189" s="72"/>
      <c r="AI8189" s="72"/>
      <c r="AJ8189" s="72"/>
      <c r="AK8189" s="72"/>
      <c r="AL8189" s="72"/>
      <c r="AM8189" s="72"/>
      <c r="AN8189" s="72"/>
      <c r="AO8189" s="72"/>
      <c r="AP8189" s="72"/>
      <c r="AQ8189" s="72"/>
      <c r="AR8189" s="72"/>
      <c r="AS8189" s="72"/>
      <c r="AT8189" s="72"/>
      <c r="AU8189" s="72"/>
      <c r="AV8189" s="72"/>
      <c r="AW8189" s="72"/>
      <c r="AX8189" s="72"/>
      <c r="AY8189" s="72"/>
      <c r="AZ8189" s="72"/>
      <c r="BA8189" s="72"/>
      <c r="BB8189" s="72"/>
      <c r="BC8189" s="72"/>
      <c r="BD8189" s="72"/>
      <c r="BE8189" s="72"/>
      <c r="BF8189" s="72"/>
      <c r="BG8189" s="72"/>
      <c r="BH8189" s="72"/>
      <c r="BI8189" s="72"/>
      <c r="BJ8189" s="72"/>
      <c r="BK8189" s="72"/>
      <c r="BL8189" s="72"/>
      <c r="BM8189" s="72"/>
      <c r="BN8189" s="72"/>
      <c r="BO8189" s="72"/>
      <c r="BP8189" s="72"/>
      <c r="BQ8189" s="72"/>
      <c r="BR8189" s="72"/>
      <c r="BS8189" s="73"/>
      <c r="BT8189" s="73"/>
      <c r="BU8189" s="73"/>
      <c r="BV8189" s="73"/>
      <c r="BW8189" s="73"/>
      <c r="BX8189" s="73"/>
      <c r="BY8189" s="73"/>
      <c r="BZ8189" s="73"/>
      <c r="CA8189" s="73"/>
      <c r="CB8189" s="73"/>
      <c r="CC8189" s="73"/>
      <c r="CD8189" s="73"/>
      <c r="CE8189" s="73"/>
      <c r="CF8189" s="73"/>
      <c r="CG8189" s="73"/>
      <c r="CH8189" s="73"/>
      <c r="CI8189" s="73"/>
      <c r="CJ8189" s="73"/>
      <c r="CK8189" s="73"/>
      <c r="CL8189" s="73"/>
      <c r="CM8189" s="73"/>
      <c r="CN8189" s="73"/>
      <c r="CO8189" s="73"/>
      <c r="CP8189" s="73"/>
      <c r="CQ8189" s="73"/>
      <c r="CR8189" s="73"/>
      <c r="CS8189" s="73"/>
      <c r="CT8189" s="73"/>
      <c r="CU8189" s="73"/>
      <c r="CV8189" s="74"/>
      <c r="CW8189" s="74"/>
      <c r="CX8189" s="74"/>
      <c r="CY8189" s="74"/>
      <c r="CZ8189" s="74"/>
      <c r="DA8189" s="74"/>
      <c r="DB8189" s="74"/>
      <c r="DC8189" s="74"/>
      <c r="DD8189" s="74"/>
      <c r="DE8189" s="74"/>
      <c r="DF8189" s="74"/>
      <c r="DG8189" s="74"/>
      <c r="DH8189" s="74"/>
      <c r="DI8189" s="74"/>
      <c r="DJ8189" s="74"/>
      <c r="DK8189" s="74"/>
      <c r="DL8189" s="74"/>
      <c r="DM8189" s="74"/>
      <c r="DN8189" s="74"/>
      <c r="DO8189" s="74"/>
      <c r="DP8189" s="74"/>
      <c r="DQ8189" s="74"/>
      <c r="DR8189" s="74"/>
      <c r="DS8189" s="74"/>
      <c r="DT8189" s="74"/>
      <c r="DU8189" s="74"/>
      <c r="DV8189" s="74"/>
      <c r="DW8189" s="74"/>
      <c r="DX8189" s="74"/>
      <c r="DY8189" s="74"/>
      <c r="DZ8189" s="74"/>
      <c r="EA8189" s="74"/>
      <c r="EB8189" s="74"/>
      <c r="EC8189" s="74"/>
      <c r="ED8189" s="74"/>
      <c r="EE8189" s="74"/>
      <c r="EF8189" s="74"/>
      <c r="EG8189" s="74"/>
      <c r="EH8189" s="74"/>
      <c r="EI8189" s="74"/>
      <c r="EJ8189" s="74"/>
      <c r="EK8189" s="74"/>
      <c r="EL8189" s="74"/>
      <c r="EM8189" s="74"/>
      <c r="EN8189" s="74"/>
      <c r="EO8189" s="74"/>
      <c r="EP8189" s="74"/>
      <c r="EQ8189" s="74"/>
      <c r="ER8189" s="74"/>
      <c r="ES8189" s="74"/>
      <c r="ET8189" s="74"/>
      <c r="EU8189" s="74"/>
      <c r="EV8189" s="74"/>
      <c r="EW8189" s="74"/>
      <c r="EX8189" s="74"/>
      <c r="EY8189" s="74"/>
      <c r="EZ8189" s="74"/>
      <c r="FA8189" s="74"/>
      <c r="FB8189" s="74"/>
      <c r="FC8189" s="74"/>
      <c r="FD8189" s="74"/>
      <c r="FE8189" s="74"/>
      <c r="FF8189" s="74"/>
      <c r="FG8189" s="74"/>
      <c r="FH8189" s="74"/>
      <c r="FI8189" s="74"/>
      <c r="FJ8189" s="74"/>
      <c r="FK8189" s="74"/>
      <c r="FL8189" s="74"/>
      <c r="FM8189" s="74"/>
      <c r="FN8189" s="74"/>
      <c r="FO8189" s="74"/>
      <c r="FP8189" s="74"/>
      <c r="FQ8189" s="74"/>
      <c r="FR8189" s="74"/>
      <c r="FS8189" s="74"/>
      <c r="FT8189" s="74"/>
      <c r="FU8189" s="74"/>
      <c r="FV8189" s="74"/>
      <c r="FW8189" s="74"/>
      <c r="FX8189" s="74"/>
      <c r="FY8189" s="74"/>
      <c r="FZ8189" s="74"/>
      <c r="GA8189" s="74"/>
      <c r="GB8189" s="74"/>
      <c r="GC8189" s="74"/>
      <c r="GD8189" s="74"/>
      <c r="GE8189" s="74"/>
      <c r="GF8189" s="74"/>
      <c r="GG8189" s="74"/>
      <c r="GH8189" s="74"/>
      <c r="GI8189" s="74"/>
      <c r="GJ8189" s="74"/>
      <c r="GK8189" s="74"/>
      <c r="GL8189" s="74"/>
      <c r="GM8189" s="74"/>
      <c r="GN8189" s="74"/>
      <c r="GO8189" s="74"/>
      <c r="GP8189" s="74"/>
      <c r="GQ8189" s="74"/>
      <c r="GR8189" s="74"/>
      <c r="GS8189" s="74"/>
      <c r="GT8189" s="74"/>
      <c r="GU8189" s="74"/>
      <c r="GV8189" s="74"/>
      <c r="GW8189" s="74"/>
      <c r="GX8189" s="74"/>
      <c r="GY8189" s="74"/>
      <c r="GZ8189" s="74"/>
      <c r="HA8189" s="74"/>
      <c r="HB8189" s="74"/>
      <c r="HC8189" s="74"/>
      <c r="HD8189" s="74"/>
      <c r="HE8189" s="74"/>
      <c r="HF8189" s="74"/>
      <c r="HG8189" s="74"/>
      <c r="HH8189" s="74"/>
      <c r="HI8189" s="74"/>
      <c r="HJ8189" s="74"/>
      <c r="HK8189" s="74"/>
      <c r="HL8189" s="74"/>
      <c r="HM8189" s="74"/>
      <c r="HN8189" s="74"/>
      <c r="HO8189" s="74"/>
      <c r="HP8189" s="74"/>
      <c r="HQ8189" s="74"/>
      <c r="HR8189" s="74"/>
      <c r="HS8189" s="74"/>
      <c r="HT8189" s="74"/>
      <c r="HU8189" s="74"/>
      <c r="HV8189" s="74"/>
      <c r="HW8189" s="74"/>
      <c r="HX8189" s="74"/>
      <c r="HY8189" s="74"/>
      <c r="HZ8189" s="74"/>
      <c r="IA8189" s="74"/>
      <c r="IB8189" s="74"/>
      <c r="IC8189" s="74"/>
      <c r="ID8189" s="74"/>
      <c r="IE8189" s="74"/>
      <c r="IF8189" s="74"/>
      <c r="IG8189" s="74"/>
    </row>
    <row r="8190" spans="2:241" ht="255" customHeight="1"/>
  </sheetData>
  <sheetProtection password="CA55" sheet="1" objects="1" scenarios="1"/>
  <mergeCells count="9">
    <mergeCell ref="A1:AA1"/>
    <mergeCell ref="L8:N8"/>
    <mergeCell ref="Q7:R7"/>
    <mergeCell ref="Z7:AA7"/>
    <mergeCell ref="A3:AA3"/>
    <mergeCell ref="A6:AA6"/>
    <mergeCell ref="O7:P7"/>
    <mergeCell ref="G7:K7"/>
    <mergeCell ref="A4:AA4"/>
  </mergeCells>
  <phoneticPr fontId="101" type="noConversion"/>
  <printOptions horizontalCentered="1"/>
  <pageMargins left="0.51181102362204722" right="0.67" top="1.1200000000000001" bottom="0.19685039370078741" header="0" footer="0"/>
  <pageSetup scale="75" firstPageNumber="17" orientation="landscape" useFirstPageNumber="1" horizontalDpi="300" verticalDpi="300" r:id="rId1"/>
  <headerFooter alignWithMargins="0">
    <oddHeader>&amp;R&amp;"Helv,Negrita"&amp;12&amp;[19</oddHeader>
  </headerFooter>
  <rowBreaks count="3" manualBreakCount="3">
    <brk id="8184" max="16383" man="1"/>
    <brk id="8188" max="16383" man="1"/>
    <brk id="818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syncVertical="1" syncRef="H1" transitionEvaluation="1"/>
  <dimension ref="A1:S54"/>
  <sheetViews>
    <sheetView showGridLines="0" topLeftCell="H1" workbookViewId="0">
      <selection activeCell="C38" sqref="C38"/>
    </sheetView>
  </sheetViews>
  <sheetFormatPr baseColWidth="10" defaultColWidth="6.83203125" defaultRowHeight="10.5"/>
  <cols>
    <col min="1" max="1" width="0" style="2744" hidden="1" customWidth="1"/>
    <col min="2" max="2" width="27.5" style="2744" customWidth="1"/>
    <col min="3" max="3" width="7.6640625" style="2744" customWidth="1"/>
    <col min="4" max="4" width="7.83203125" style="2744" customWidth="1"/>
    <col min="5" max="5" width="8.83203125" style="2744" customWidth="1"/>
    <col min="6" max="8" width="8.5" style="2744" customWidth="1"/>
    <col min="9" max="9" width="8" style="2744" customWidth="1"/>
    <col min="10" max="10" width="8.83203125" style="2744" customWidth="1"/>
    <col min="11" max="11" width="8.5" style="2744" customWidth="1"/>
    <col min="12" max="12" width="9.5" style="2744" customWidth="1"/>
    <col min="13" max="13" width="10" style="2744" customWidth="1"/>
    <col min="14" max="14" width="8" style="2744" customWidth="1"/>
    <col min="15" max="15" width="9.1640625" style="2744" customWidth="1"/>
    <col min="16" max="16" width="8.5" style="2744" customWidth="1"/>
    <col min="17" max="17" width="9.1640625" style="2744" customWidth="1"/>
    <col min="18" max="18" width="9.5" style="2744" customWidth="1"/>
    <col min="19" max="19" width="9.33203125" style="2744" customWidth="1"/>
    <col min="20" max="16384" width="6.83203125" style="2744"/>
  </cols>
  <sheetData>
    <row r="1" spans="1:19" ht="23.25" customHeight="1">
      <c r="A1" s="2743" t="s">
        <v>359</v>
      </c>
      <c r="B1" s="3376" t="s">
        <v>359</v>
      </c>
      <c r="C1" s="3376"/>
      <c r="D1" s="3376"/>
      <c r="E1" s="3376"/>
      <c r="F1" s="3376"/>
      <c r="G1" s="3376"/>
      <c r="H1" s="3376"/>
      <c r="I1" s="3376"/>
      <c r="J1" s="3376"/>
      <c r="K1" s="3376"/>
      <c r="L1" s="3376"/>
      <c r="M1" s="3376"/>
      <c r="N1" s="3376"/>
      <c r="O1" s="3376"/>
      <c r="P1" s="3376"/>
      <c r="Q1" s="3376"/>
      <c r="R1" s="3376"/>
      <c r="S1" s="3376"/>
    </row>
    <row r="2" spans="1:19" ht="6.75" customHeight="1">
      <c r="A2" s="2743" t="s">
        <v>787</v>
      </c>
      <c r="B2" s="2745"/>
      <c r="C2" s="2745"/>
      <c r="D2" s="2745"/>
      <c r="E2" s="2745"/>
      <c r="F2" s="2745"/>
      <c r="G2" s="2745"/>
      <c r="H2" s="2745"/>
      <c r="I2" s="2745"/>
      <c r="J2" s="2745"/>
      <c r="K2" s="2745"/>
      <c r="L2" s="2745"/>
      <c r="M2" s="2746"/>
      <c r="N2" s="2746"/>
      <c r="O2" s="2746"/>
      <c r="P2" s="2746"/>
      <c r="Q2" s="2746"/>
      <c r="R2" s="2746"/>
      <c r="S2" s="2746"/>
    </row>
    <row r="3" spans="1:19" ht="17.25" customHeight="1">
      <c r="A3" s="2743" t="s">
        <v>788</v>
      </c>
      <c r="B3" s="3377" t="s">
        <v>755</v>
      </c>
      <c r="C3" s="3377"/>
      <c r="D3" s="3377"/>
      <c r="E3" s="3377"/>
      <c r="F3" s="3377"/>
      <c r="G3" s="3377"/>
      <c r="H3" s="3377"/>
      <c r="I3" s="3377"/>
      <c r="J3" s="3377"/>
      <c r="K3" s="3377"/>
      <c r="L3" s="3377"/>
      <c r="M3" s="3377"/>
      <c r="N3" s="3377"/>
      <c r="O3" s="3377"/>
      <c r="P3" s="3377"/>
      <c r="Q3" s="3377"/>
      <c r="R3" s="3377"/>
      <c r="S3" s="3377"/>
    </row>
    <row r="4" spans="1:19" ht="18.75" customHeight="1">
      <c r="A4" s="2743"/>
      <c r="B4" s="3377" t="s">
        <v>756</v>
      </c>
      <c r="C4" s="3377"/>
      <c r="D4" s="3377"/>
      <c r="E4" s="3377"/>
      <c r="F4" s="3377"/>
      <c r="G4" s="3377"/>
      <c r="H4" s="3377"/>
      <c r="I4" s="3377"/>
      <c r="J4" s="3377"/>
      <c r="K4" s="3377"/>
      <c r="L4" s="3377"/>
      <c r="M4" s="3377"/>
      <c r="N4" s="3377"/>
      <c r="O4" s="3377"/>
      <c r="P4" s="3377"/>
      <c r="Q4" s="3377"/>
      <c r="R4" s="3377"/>
      <c r="S4" s="3377"/>
    </row>
    <row r="5" spans="1:19" ht="4.5" hidden="1" customHeight="1">
      <c r="A5" s="2743" t="s">
        <v>790</v>
      </c>
      <c r="B5" s="2747"/>
      <c r="C5" s="2747"/>
      <c r="D5" s="2747"/>
      <c r="E5" s="2747"/>
      <c r="F5" s="2747"/>
      <c r="G5" s="2747"/>
      <c r="H5" s="2747"/>
      <c r="I5" s="2747"/>
      <c r="J5" s="2747"/>
      <c r="K5" s="2747"/>
      <c r="L5" s="2747"/>
      <c r="M5" s="2747"/>
      <c r="N5" s="2747"/>
      <c r="O5" s="2747"/>
      <c r="P5" s="2747"/>
      <c r="Q5" s="2747"/>
      <c r="R5" s="2747"/>
      <c r="S5" s="2747"/>
    </row>
    <row r="6" spans="1:19" ht="18.75" customHeight="1">
      <c r="B6" s="3378" t="s">
        <v>791</v>
      </c>
      <c r="C6" s="3378"/>
      <c r="D6" s="3378"/>
      <c r="E6" s="3378"/>
      <c r="F6" s="3378"/>
      <c r="G6" s="3378"/>
      <c r="H6" s="3378"/>
      <c r="I6" s="3378"/>
      <c r="J6" s="3378"/>
      <c r="K6" s="3378"/>
      <c r="L6" s="3378"/>
      <c r="M6" s="3378"/>
      <c r="N6" s="3378"/>
      <c r="O6" s="3378"/>
      <c r="P6" s="3378"/>
      <c r="Q6" s="3378"/>
      <c r="R6" s="3378"/>
      <c r="S6" s="3378"/>
    </row>
    <row r="7" spans="1:19" ht="12" customHeight="1">
      <c r="A7" s="2748"/>
      <c r="B7" s="2749" t="s">
        <v>396</v>
      </c>
      <c r="C7" s="2750" t="s">
        <v>414</v>
      </c>
      <c r="D7" s="2751" t="s">
        <v>792</v>
      </c>
      <c r="E7" s="2752" t="s">
        <v>793</v>
      </c>
      <c r="F7" s="2752" t="s">
        <v>794</v>
      </c>
      <c r="G7" s="2752" t="s">
        <v>795</v>
      </c>
      <c r="H7" s="2752" t="s">
        <v>796</v>
      </c>
      <c r="I7" s="2752" t="s">
        <v>797</v>
      </c>
      <c r="J7" s="2752" t="s">
        <v>798</v>
      </c>
      <c r="K7" s="2752" t="s">
        <v>799</v>
      </c>
      <c r="L7" s="2752" t="s">
        <v>800</v>
      </c>
      <c r="M7" s="2753" t="s">
        <v>801</v>
      </c>
      <c r="N7" s="2752" t="s">
        <v>802</v>
      </c>
      <c r="O7" s="2752" t="s">
        <v>803</v>
      </c>
      <c r="P7" s="2752" t="s">
        <v>804</v>
      </c>
      <c r="Q7" s="2752" t="s">
        <v>805</v>
      </c>
      <c r="R7" s="2752" t="s">
        <v>806</v>
      </c>
      <c r="S7" s="2752" t="s">
        <v>807</v>
      </c>
    </row>
    <row r="8" spans="1:19" ht="12" customHeight="1">
      <c r="A8" s="2754"/>
      <c r="B8" s="2755" t="s">
        <v>515</v>
      </c>
      <c r="C8" s="2756" t="s">
        <v>516</v>
      </c>
      <c r="D8" s="2757" t="s">
        <v>582</v>
      </c>
      <c r="E8" s="2758" t="s">
        <v>808</v>
      </c>
      <c r="F8" s="2758" t="s">
        <v>809</v>
      </c>
      <c r="G8" s="2758" t="s">
        <v>810</v>
      </c>
      <c r="H8" s="2758" t="s">
        <v>811</v>
      </c>
      <c r="I8" s="2758" t="s">
        <v>812</v>
      </c>
      <c r="J8" s="2758" t="s">
        <v>813</v>
      </c>
      <c r="K8" s="2758" t="s">
        <v>814</v>
      </c>
      <c r="L8" s="2758" t="s">
        <v>815</v>
      </c>
      <c r="M8" s="2759" t="s">
        <v>816</v>
      </c>
      <c r="N8" s="2758" t="s">
        <v>817</v>
      </c>
      <c r="O8" s="2758" t="s">
        <v>818</v>
      </c>
      <c r="P8" s="2758" t="s">
        <v>582</v>
      </c>
      <c r="Q8" s="2758" t="s">
        <v>582</v>
      </c>
      <c r="R8" s="2758" t="s">
        <v>819</v>
      </c>
      <c r="S8" s="2760" t="s">
        <v>820</v>
      </c>
    </row>
    <row r="9" spans="1:19" ht="12" customHeight="1">
      <c r="A9" s="2761"/>
      <c r="B9" s="2762"/>
      <c r="C9" s="2756" t="s">
        <v>528</v>
      </c>
      <c r="D9" s="2763"/>
      <c r="E9" s="2758" t="s">
        <v>821</v>
      </c>
      <c r="F9" s="2764" t="s">
        <v>822</v>
      </c>
      <c r="G9" s="2764"/>
      <c r="H9" s="2764"/>
      <c r="I9" s="2764"/>
      <c r="J9" s="2758" t="s">
        <v>823</v>
      </c>
      <c r="K9" s="2758" t="s">
        <v>824</v>
      </c>
      <c r="L9" s="2764"/>
      <c r="M9" s="2759" t="s">
        <v>825</v>
      </c>
      <c r="N9" s="2764"/>
      <c r="O9" s="2764"/>
      <c r="P9" s="2764"/>
      <c r="Q9" s="2765"/>
      <c r="R9" s="2758" t="s">
        <v>826</v>
      </c>
      <c r="S9" s="2764" t="s">
        <v>827</v>
      </c>
    </row>
    <row r="10" spans="1:19" ht="12" customHeight="1">
      <c r="A10" s="2766"/>
      <c r="B10" s="2767"/>
      <c r="C10" s="2768"/>
      <c r="D10" s="2769" t="s">
        <v>828</v>
      </c>
      <c r="E10" s="2769" t="s">
        <v>828</v>
      </c>
      <c r="F10" s="2769" t="s">
        <v>828</v>
      </c>
      <c r="G10" s="2769" t="s">
        <v>828</v>
      </c>
      <c r="H10" s="2769" t="s">
        <v>828</v>
      </c>
      <c r="I10" s="2769" t="s">
        <v>828</v>
      </c>
      <c r="J10" s="2769" t="s">
        <v>828</v>
      </c>
      <c r="K10" s="2769" t="s">
        <v>828</v>
      </c>
      <c r="L10" s="2769" t="s">
        <v>828</v>
      </c>
      <c r="M10" s="2769" t="s">
        <v>828</v>
      </c>
      <c r="N10" s="2769" t="s">
        <v>828</v>
      </c>
      <c r="O10" s="2769" t="s">
        <v>828</v>
      </c>
      <c r="P10" s="2769" t="s">
        <v>828</v>
      </c>
      <c r="Q10" s="2769" t="s">
        <v>828</v>
      </c>
      <c r="R10" s="2769" t="s">
        <v>828</v>
      </c>
      <c r="S10" s="2769" t="s">
        <v>828</v>
      </c>
    </row>
    <row r="11" spans="1:19" ht="18.75" customHeight="1">
      <c r="A11" s="2770"/>
      <c r="B11" s="2771" t="s">
        <v>621</v>
      </c>
      <c r="C11" s="2772">
        <f t="shared" ref="C11:S11" si="0">SUM(C12:C44)</f>
        <v>5234</v>
      </c>
      <c r="D11" s="2773">
        <f t="shared" si="0"/>
        <v>1501</v>
      </c>
      <c r="E11" s="2774">
        <f t="shared" si="0"/>
        <v>380</v>
      </c>
      <c r="F11" s="2774">
        <f t="shared" si="0"/>
        <v>499</v>
      </c>
      <c r="G11" s="2774">
        <f t="shared" si="0"/>
        <v>336</v>
      </c>
      <c r="H11" s="2774">
        <f t="shared" si="0"/>
        <v>398</v>
      </c>
      <c r="I11" s="2774">
        <f t="shared" si="0"/>
        <v>180</v>
      </c>
      <c r="J11" s="2774">
        <f t="shared" si="0"/>
        <v>232</v>
      </c>
      <c r="K11" s="2774">
        <f t="shared" si="0"/>
        <v>152</v>
      </c>
      <c r="L11" s="2774">
        <f t="shared" si="0"/>
        <v>95</v>
      </c>
      <c r="M11" s="2775">
        <f t="shared" si="0"/>
        <v>127</v>
      </c>
      <c r="N11" s="2774">
        <f t="shared" si="0"/>
        <v>100</v>
      </c>
      <c r="O11" s="2774">
        <f t="shared" si="0"/>
        <v>120</v>
      </c>
      <c r="P11" s="2774">
        <f t="shared" si="0"/>
        <v>694</v>
      </c>
      <c r="Q11" s="2774">
        <f t="shared" si="0"/>
        <v>300</v>
      </c>
      <c r="R11" s="2774">
        <f t="shared" si="0"/>
        <v>41</v>
      </c>
      <c r="S11" s="2774">
        <f t="shared" si="0"/>
        <v>79</v>
      </c>
    </row>
    <row r="12" spans="1:19" ht="15" customHeight="1">
      <c r="A12" s="2776"/>
      <c r="B12" s="2777" t="s">
        <v>538</v>
      </c>
      <c r="C12" s="2778">
        <f>SUM(D12:S12)</f>
        <v>2</v>
      </c>
      <c r="D12" s="2778"/>
      <c r="E12" s="2779"/>
      <c r="F12" s="2780"/>
      <c r="G12" s="2780"/>
      <c r="H12" s="2780"/>
      <c r="I12" s="2781">
        <v>2</v>
      </c>
      <c r="J12" s="2780"/>
      <c r="K12" s="2780"/>
      <c r="L12" s="2780"/>
      <c r="M12" s="2780"/>
      <c r="N12" s="2780"/>
      <c r="O12" s="2780"/>
      <c r="P12" s="2780"/>
      <c r="Q12" s="2780"/>
      <c r="R12" s="2780"/>
      <c r="S12" s="2782"/>
    </row>
    <row r="13" spans="1:19" ht="15" customHeight="1">
      <c r="A13" s="2776"/>
      <c r="B13" s="2777" t="s">
        <v>539</v>
      </c>
      <c r="C13" s="2778">
        <f>SUM(D13:S13)</f>
        <v>20</v>
      </c>
      <c r="D13" s="2778">
        <v>4</v>
      </c>
      <c r="E13" s="2779"/>
      <c r="F13" s="2778">
        <v>5</v>
      </c>
      <c r="G13" s="2780"/>
      <c r="H13" s="2780">
        <v>4</v>
      </c>
      <c r="I13" s="2783"/>
      <c r="J13" s="2780"/>
      <c r="K13" s="2780">
        <v>1</v>
      </c>
      <c r="L13" s="2778"/>
      <c r="M13" s="2780"/>
      <c r="N13" s="2778">
        <v>1</v>
      </c>
      <c r="O13" s="2780">
        <v>2</v>
      </c>
      <c r="P13" s="2778">
        <v>1</v>
      </c>
      <c r="Q13" s="2780">
        <v>1</v>
      </c>
      <c r="R13" s="2780"/>
      <c r="S13" s="2784">
        <v>1</v>
      </c>
    </row>
    <row r="14" spans="1:19" ht="15" customHeight="1">
      <c r="A14" s="2776"/>
      <c r="B14" s="2777" t="s">
        <v>540</v>
      </c>
      <c r="C14" s="2778">
        <f>SUM(D14:S14)</f>
        <v>5</v>
      </c>
      <c r="D14" s="2780"/>
      <c r="E14" s="2779"/>
      <c r="F14" s="2780"/>
      <c r="G14" s="2780"/>
      <c r="H14" s="2780"/>
      <c r="I14" s="2780">
        <v>1</v>
      </c>
      <c r="J14" s="2780"/>
      <c r="K14" s="2780"/>
      <c r="L14" s="2780"/>
      <c r="M14" s="2780">
        <v>1</v>
      </c>
      <c r="N14" s="2780"/>
      <c r="O14" s="2778">
        <v>2</v>
      </c>
      <c r="P14" s="2780"/>
      <c r="Q14" s="2780">
        <v>1</v>
      </c>
      <c r="R14" s="2780"/>
      <c r="S14" s="2784"/>
    </row>
    <row r="15" spans="1:19" ht="15" customHeight="1">
      <c r="A15" s="2776"/>
      <c r="B15" s="2777" t="s">
        <v>541</v>
      </c>
      <c r="C15" s="2778"/>
      <c r="D15" s="2780"/>
      <c r="E15" s="2779"/>
      <c r="F15" s="2780"/>
      <c r="G15" s="2780"/>
      <c r="H15" s="2780"/>
      <c r="I15" s="2780"/>
      <c r="J15" s="2780"/>
      <c r="K15" s="2780"/>
      <c r="L15" s="2780"/>
      <c r="M15" s="2780"/>
      <c r="N15" s="2780"/>
      <c r="O15" s="2780"/>
      <c r="P15" s="2780"/>
      <c r="Q15" s="2780"/>
      <c r="R15" s="2780"/>
      <c r="S15" s="2785"/>
    </row>
    <row r="16" spans="1:19" ht="15" customHeight="1">
      <c r="A16" s="2776"/>
      <c r="B16" s="2777" t="s">
        <v>545</v>
      </c>
      <c r="C16" s="2778">
        <f t="shared" ref="C16:C41" si="1">SUM(D16:S16)</f>
        <v>11</v>
      </c>
      <c r="D16" s="2778">
        <v>2</v>
      </c>
      <c r="E16" s="2780">
        <v>2</v>
      </c>
      <c r="F16" s="2780">
        <v>2</v>
      </c>
      <c r="G16" s="2780"/>
      <c r="H16" s="2780"/>
      <c r="I16" s="2780"/>
      <c r="J16" s="2780"/>
      <c r="K16" s="2780"/>
      <c r="L16" s="2780"/>
      <c r="M16" s="2780"/>
      <c r="N16" s="2780"/>
      <c r="O16" s="2780"/>
      <c r="P16" s="2778">
        <v>2</v>
      </c>
      <c r="Q16" s="2780">
        <v>3</v>
      </c>
      <c r="R16" s="2780"/>
      <c r="S16" s="2785"/>
    </row>
    <row r="17" spans="1:19" ht="15" customHeight="1">
      <c r="A17" s="2776"/>
      <c r="B17" s="2777" t="s">
        <v>543</v>
      </c>
      <c r="C17" s="2778">
        <f t="shared" si="1"/>
        <v>7</v>
      </c>
      <c r="D17" s="2780">
        <v>3</v>
      </c>
      <c r="E17" s="2780"/>
      <c r="F17" s="2778">
        <v>2</v>
      </c>
      <c r="G17" s="2780"/>
      <c r="H17" s="2780"/>
      <c r="I17" s="2780"/>
      <c r="J17" s="2780"/>
      <c r="K17" s="2780"/>
      <c r="L17" s="2780"/>
      <c r="M17" s="2780"/>
      <c r="N17" s="2780"/>
      <c r="O17" s="2780"/>
      <c r="P17" s="2780">
        <v>1</v>
      </c>
      <c r="Q17" s="2780"/>
      <c r="R17" s="2780"/>
      <c r="S17" s="2785">
        <v>1</v>
      </c>
    </row>
    <row r="18" spans="1:19" ht="15" customHeight="1">
      <c r="A18" s="2776"/>
      <c r="B18" s="2777" t="s">
        <v>542</v>
      </c>
      <c r="C18" s="2778">
        <f t="shared" si="1"/>
        <v>6</v>
      </c>
      <c r="D18" s="2778">
        <v>4</v>
      </c>
      <c r="E18" s="2779"/>
      <c r="F18" s="2780">
        <v>1</v>
      </c>
      <c r="G18" s="2780"/>
      <c r="H18" s="2780"/>
      <c r="I18" s="2780"/>
      <c r="J18" s="2780"/>
      <c r="K18" s="2780"/>
      <c r="L18" s="2780"/>
      <c r="M18" s="2780"/>
      <c r="N18" s="2780"/>
      <c r="O18" s="2780"/>
      <c r="P18" s="2780">
        <v>1</v>
      </c>
      <c r="Q18" s="2780"/>
      <c r="R18" s="2780"/>
      <c r="S18" s="2785"/>
    </row>
    <row r="19" spans="1:19" ht="15" customHeight="1">
      <c r="A19" s="2776"/>
      <c r="B19" s="2777" t="s">
        <v>544</v>
      </c>
      <c r="C19" s="2778">
        <f t="shared" si="1"/>
        <v>3</v>
      </c>
      <c r="D19" s="2778">
        <v>1</v>
      </c>
      <c r="E19" s="2780"/>
      <c r="F19" s="2780"/>
      <c r="G19" s="2780"/>
      <c r="H19" s="2780"/>
      <c r="I19" s="2780"/>
      <c r="J19" s="2780"/>
      <c r="K19" s="2780"/>
      <c r="L19" s="2780">
        <v>2</v>
      </c>
      <c r="M19" s="2780"/>
      <c r="N19" s="2780"/>
      <c r="O19" s="2780"/>
      <c r="P19" s="2778"/>
      <c r="Q19" s="2780"/>
      <c r="R19" s="2780"/>
      <c r="S19" s="2785"/>
    </row>
    <row r="20" spans="1:19" ht="15" customHeight="1">
      <c r="A20" s="2776"/>
      <c r="B20" s="2777" t="s">
        <v>546</v>
      </c>
      <c r="C20" s="2778">
        <f t="shared" si="1"/>
        <v>28</v>
      </c>
      <c r="D20" s="2778">
        <v>11</v>
      </c>
      <c r="E20" s="2779"/>
      <c r="F20" s="2778">
        <v>5</v>
      </c>
      <c r="G20" s="2780"/>
      <c r="H20" s="2780"/>
      <c r="I20" s="2780"/>
      <c r="J20" s="2780">
        <v>2</v>
      </c>
      <c r="K20" s="2780"/>
      <c r="L20" s="2780"/>
      <c r="M20" s="2780"/>
      <c r="N20" s="2778">
        <v>2</v>
      </c>
      <c r="O20" s="2778"/>
      <c r="P20" s="2778">
        <v>4</v>
      </c>
      <c r="Q20" s="2778">
        <v>3</v>
      </c>
      <c r="R20" s="2780"/>
      <c r="S20" s="2784">
        <v>1</v>
      </c>
    </row>
    <row r="21" spans="1:19" ht="15" customHeight="1">
      <c r="A21" s="2786"/>
      <c r="B21" s="2787" t="s">
        <v>547</v>
      </c>
      <c r="C21" s="2778">
        <f t="shared" si="1"/>
        <v>9</v>
      </c>
      <c r="D21" s="2778">
        <v>4</v>
      </c>
      <c r="E21" s="2779"/>
      <c r="F21" s="2780">
        <v>2</v>
      </c>
      <c r="G21" s="2780"/>
      <c r="H21" s="2780">
        <v>1</v>
      </c>
      <c r="I21" s="2778"/>
      <c r="J21" s="2778">
        <v>1</v>
      </c>
      <c r="K21" s="2780"/>
      <c r="L21" s="2780"/>
      <c r="M21" s="2780"/>
      <c r="N21" s="2780"/>
      <c r="O21" s="2780"/>
      <c r="P21" s="2780">
        <v>1</v>
      </c>
      <c r="Q21" s="2780"/>
      <c r="R21" s="2780"/>
      <c r="S21" s="2785"/>
    </row>
    <row r="22" spans="1:19" ht="15" customHeight="1">
      <c r="A22" s="2786"/>
      <c r="B22" s="2787" t="s">
        <v>548</v>
      </c>
      <c r="C22" s="2778">
        <f t="shared" si="1"/>
        <v>9</v>
      </c>
      <c r="D22" s="2778">
        <v>4</v>
      </c>
      <c r="E22" s="2779"/>
      <c r="F22" s="2780"/>
      <c r="G22" s="2780"/>
      <c r="H22" s="2780"/>
      <c r="I22" s="2780">
        <v>1</v>
      </c>
      <c r="J22" s="2780"/>
      <c r="K22" s="2780"/>
      <c r="L22" s="2780"/>
      <c r="M22" s="2780">
        <v>1</v>
      </c>
      <c r="N22" s="2780"/>
      <c r="O22" s="2778">
        <v>1</v>
      </c>
      <c r="P22" s="2778">
        <v>2</v>
      </c>
      <c r="Q22" s="2780"/>
      <c r="R22" s="2780"/>
      <c r="S22" s="2785"/>
    </row>
    <row r="23" spans="1:19" ht="15" customHeight="1">
      <c r="A23" s="2786"/>
      <c r="B23" s="2787" t="s">
        <v>549</v>
      </c>
      <c r="C23" s="2778">
        <f t="shared" si="1"/>
        <v>7</v>
      </c>
      <c r="D23" s="2780"/>
      <c r="E23" s="2779"/>
      <c r="F23" s="2778">
        <v>1</v>
      </c>
      <c r="G23" s="2780"/>
      <c r="H23" s="2780"/>
      <c r="I23" s="2780">
        <v>2</v>
      </c>
      <c r="J23" s="2780"/>
      <c r="K23" s="2780"/>
      <c r="L23" s="2780"/>
      <c r="M23" s="2778">
        <v>3</v>
      </c>
      <c r="N23" s="2780"/>
      <c r="O23" s="2780">
        <v>1</v>
      </c>
      <c r="P23" s="2778"/>
      <c r="Q23" s="2780"/>
      <c r="R23" s="2780"/>
      <c r="S23" s="2785"/>
    </row>
    <row r="24" spans="1:19" ht="15" customHeight="1">
      <c r="A24" s="2786"/>
      <c r="B24" s="2787" t="s">
        <v>550</v>
      </c>
      <c r="C24" s="2778">
        <f t="shared" si="1"/>
        <v>5</v>
      </c>
      <c r="D24" s="2778"/>
      <c r="E24" s="2779">
        <v>2</v>
      </c>
      <c r="F24" s="2778">
        <v>2</v>
      </c>
      <c r="G24" s="2780"/>
      <c r="H24" s="2780"/>
      <c r="I24" s="2780"/>
      <c r="J24" s="2780"/>
      <c r="K24" s="2780">
        <v>1</v>
      </c>
      <c r="L24" s="2780"/>
      <c r="M24" s="2780"/>
      <c r="N24" s="2780"/>
      <c r="O24" s="2780"/>
      <c r="P24" s="2780"/>
      <c r="Q24" s="2780"/>
      <c r="R24" s="2780"/>
      <c r="S24" s="2784"/>
    </row>
    <row r="25" spans="1:19" ht="15" customHeight="1">
      <c r="A25" s="2786"/>
      <c r="B25" s="2787" t="s">
        <v>551</v>
      </c>
      <c r="C25" s="2778">
        <f t="shared" si="1"/>
        <v>156</v>
      </c>
      <c r="D25" s="2778">
        <v>30</v>
      </c>
      <c r="E25" s="2779">
        <v>9</v>
      </c>
      <c r="F25" s="2778"/>
      <c r="G25" s="2780"/>
      <c r="H25" s="2778">
        <v>10</v>
      </c>
      <c r="I25" s="2778">
        <v>40</v>
      </c>
      <c r="J25" s="2780">
        <v>8</v>
      </c>
      <c r="K25" s="2778">
        <v>5</v>
      </c>
      <c r="L25" s="2778">
        <v>1</v>
      </c>
      <c r="M25" s="2778">
        <v>21</v>
      </c>
      <c r="N25" s="2778">
        <v>1</v>
      </c>
      <c r="O25" s="2780">
        <v>1</v>
      </c>
      <c r="P25" s="2778">
        <v>8</v>
      </c>
      <c r="Q25" s="2778">
        <v>10</v>
      </c>
      <c r="R25" s="2780">
        <v>11</v>
      </c>
      <c r="S25" s="2784">
        <v>1</v>
      </c>
    </row>
    <row r="26" spans="1:19" ht="15" customHeight="1">
      <c r="A26" s="2786"/>
      <c r="B26" s="2787" t="s">
        <v>552</v>
      </c>
      <c r="C26" s="2778">
        <f t="shared" si="1"/>
        <v>19</v>
      </c>
      <c r="D26" s="2778">
        <v>7</v>
      </c>
      <c r="E26" s="2780">
        <v>3</v>
      </c>
      <c r="F26" s="2778"/>
      <c r="G26" s="2780"/>
      <c r="H26" s="2780"/>
      <c r="I26" s="2780"/>
      <c r="J26" s="2780"/>
      <c r="K26" s="2780"/>
      <c r="L26" s="2780"/>
      <c r="M26" s="2780">
        <v>1</v>
      </c>
      <c r="N26" s="2780"/>
      <c r="O26" s="2780"/>
      <c r="P26" s="2778"/>
      <c r="Q26" s="2778">
        <v>1</v>
      </c>
      <c r="R26" s="2778"/>
      <c r="S26" s="2785">
        <v>7</v>
      </c>
    </row>
    <row r="27" spans="1:19" ht="15" customHeight="1">
      <c r="A27" s="2786"/>
      <c r="B27" s="2787" t="s">
        <v>553</v>
      </c>
      <c r="C27" s="2778">
        <f t="shared" si="1"/>
        <v>26</v>
      </c>
      <c r="D27" s="2778">
        <v>7</v>
      </c>
      <c r="E27" s="2779">
        <v>1</v>
      </c>
      <c r="F27" s="2779">
        <v>6</v>
      </c>
      <c r="G27" s="2780"/>
      <c r="H27" s="2778">
        <v>1</v>
      </c>
      <c r="I27" s="2780">
        <v>1</v>
      </c>
      <c r="J27" s="2780">
        <v>2</v>
      </c>
      <c r="K27" s="2778"/>
      <c r="L27" s="2780"/>
      <c r="M27" s="2780">
        <v>3</v>
      </c>
      <c r="N27" s="2780"/>
      <c r="O27" s="2780"/>
      <c r="P27" s="2780">
        <v>3</v>
      </c>
      <c r="Q27" s="2780">
        <v>2</v>
      </c>
      <c r="R27" s="2780"/>
      <c r="S27" s="2785"/>
    </row>
    <row r="28" spans="1:19" ht="15" customHeight="1">
      <c r="A28" s="2786"/>
      <c r="B28" s="2787" t="s">
        <v>555</v>
      </c>
      <c r="C28" s="2778">
        <f t="shared" si="1"/>
        <v>2</v>
      </c>
      <c r="D28" s="2788">
        <v>2</v>
      </c>
      <c r="E28" s="2779"/>
      <c r="F28" s="2780"/>
      <c r="G28" s="2780"/>
      <c r="H28" s="2780"/>
      <c r="I28" s="2780"/>
      <c r="J28" s="2780"/>
      <c r="K28" s="2780"/>
      <c r="L28" s="2780"/>
      <c r="M28" s="2780"/>
      <c r="N28" s="2780"/>
      <c r="O28" s="2780"/>
      <c r="P28" s="2778"/>
      <c r="Q28" s="2780"/>
      <c r="R28" s="2780"/>
      <c r="S28" s="2785"/>
    </row>
    <row r="29" spans="1:19" ht="15" customHeight="1">
      <c r="A29" s="2786"/>
      <c r="B29" s="2787" t="s">
        <v>556</v>
      </c>
      <c r="C29" s="2778">
        <f t="shared" si="1"/>
        <v>4774</v>
      </c>
      <c r="D29" s="2778">
        <v>1375</v>
      </c>
      <c r="E29" s="2779">
        <v>353</v>
      </c>
      <c r="F29" s="2778">
        <v>450</v>
      </c>
      <c r="G29" s="2778">
        <v>335</v>
      </c>
      <c r="H29" s="2778">
        <v>370</v>
      </c>
      <c r="I29" s="2778">
        <v>129</v>
      </c>
      <c r="J29" s="2778">
        <v>214</v>
      </c>
      <c r="K29" s="2778">
        <v>142</v>
      </c>
      <c r="L29" s="2778">
        <v>91</v>
      </c>
      <c r="M29" s="2778">
        <v>93</v>
      </c>
      <c r="N29" s="2778">
        <v>91</v>
      </c>
      <c r="O29" s="2778">
        <v>109</v>
      </c>
      <c r="P29" s="2778">
        <v>657</v>
      </c>
      <c r="Q29" s="2778">
        <v>272</v>
      </c>
      <c r="R29" s="2778">
        <v>30</v>
      </c>
      <c r="S29" s="2784">
        <v>63</v>
      </c>
    </row>
    <row r="30" spans="1:19" ht="15" customHeight="1">
      <c r="A30" s="2786"/>
      <c r="B30" s="2787" t="s">
        <v>557</v>
      </c>
      <c r="C30" s="2778">
        <f t="shared" si="1"/>
        <v>2</v>
      </c>
      <c r="D30" s="2780"/>
      <c r="E30" s="2779"/>
      <c r="F30" s="2780"/>
      <c r="G30" s="2780"/>
      <c r="H30" s="2780"/>
      <c r="I30" s="2780"/>
      <c r="J30" s="2780">
        <v>1</v>
      </c>
      <c r="K30" s="2780"/>
      <c r="L30" s="2780"/>
      <c r="M30" s="2780"/>
      <c r="N30" s="2780"/>
      <c r="O30" s="2780"/>
      <c r="P30" s="2780"/>
      <c r="Q30" s="2780"/>
      <c r="R30" s="2780"/>
      <c r="S30" s="2785">
        <v>1</v>
      </c>
    </row>
    <row r="31" spans="1:19" ht="15" customHeight="1">
      <c r="A31" s="2786"/>
      <c r="B31" s="2787" t="s">
        <v>558</v>
      </c>
      <c r="C31" s="2778">
        <f t="shared" si="1"/>
        <v>6</v>
      </c>
      <c r="D31" s="2778">
        <v>2</v>
      </c>
      <c r="E31" s="2779"/>
      <c r="F31" s="2780"/>
      <c r="G31" s="2780"/>
      <c r="H31" s="2780">
        <v>1</v>
      </c>
      <c r="I31" s="2780">
        <v>1</v>
      </c>
      <c r="J31" s="2780">
        <v>1</v>
      </c>
      <c r="K31" s="2778"/>
      <c r="L31" s="2780"/>
      <c r="M31" s="2780"/>
      <c r="N31" s="2780"/>
      <c r="O31" s="2780"/>
      <c r="P31" s="2778"/>
      <c r="Q31" s="2780"/>
      <c r="R31" s="2780"/>
      <c r="S31" s="2785">
        <v>1</v>
      </c>
    </row>
    <row r="32" spans="1:19" ht="15" customHeight="1">
      <c r="A32" s="2786"/>
      <c r="B32" s="2787" t="s">
        <v>559</v>
      </c>
      <c r="C32" s="2778">
        <f t="shared" si="1"/>
        <v>5</v>
      </c>
      <c r="D32" s="2778">
        <v>2</v>
      </c>
      <c r="E32" s="2779">
        <v>1</v>
      </c>
      <c r="F32" s="2780"/>
      <c r="G32" s="2780"/>
      <c r="H32" s="2778">
        <v>1</v>
      </c>
      <c r="I32" s="2780"/>
      <c r="J32" s="2780"/>
      <c r="K32" s="2780"/>
      <c r="L32" s="2780"/>
      <c r="M32" s="2780"/>
      <c r="N32" s="2780"/>
      <c r="O32" s="2780"/>
      <c r="P32" s="2780"/>
      <c r="Q32" s="2780">
        <v>1</v>
      </c>
      <c r="R32" s="2780"/>
      <c r="S32" s="2785"/>
    </row>
    <row r="33" spans="1:19" ht="15" customHeight="1">
      <c r="A33" s="2786"/>
      <c r="B33" s="2787" t="s">
        <v>560</v>
      </c>
      <c r="C33" s="2778">
        <f t="shared" si="1"/>
        <v>2</v>
      </c>
      <c r="D33" s="2778"/>
      <c r="E33" s="2779"/>
      <c r="F33" s="2780"/>
      <c r="G33" s="2780"/>
      <c r="H33" s="2780"/>
      <c r="I33" s="2780"/>
      <c r="J33" s="2780"/>
      <c r="K33" s="2780"/>
      <c r="L33" s="2780"/>
      <c r="M33" s="2780">
        <v>1</v>
      </c>
      <c r="N33" s="2780"/>
      <c r="O33" s="2778"/>
      <c r="P33" s="2780"/>
      <c r="Q33" s="2780"/>
      <c r="R33" s="2780"/>
      <c r="S33" s="2785">
        <v>1</v>
      </c>
    </row>
    <row r="34" spans="1:19" ht="15" customHeight="1">
      <c r="A34" s="2786"/>
      <c r="B34" s="2787" t="s">
        <v>561</v>
      </c>
      <c r="C34" s="2778">
        <f t="shared" si="1"/>
        <v>3</v>
      </c>
      <c r="D34" s="2780">
        <v>1</v>
      </c>
      <c r="E34" s="2779"/>
      <c r="F34" s="2780"/>
      <c r="G34" s="2780"/>
      <c r="H34" s="2780"/>
      <c r="I34" s="2780"/>
      <c r="J34" s="2780"/>
      <c r="K34" s="2780"/>
      <c r="L34" s="2780"/>
      <c r="M34" s="2780">
        <v>1</v>
      </c>
      <c r="N34" s="2780"/>
      <c r="O34" s="2780">
        <v>1</v>
      </c>
      <c r="P34" s="2780"/>
      <c r="Q34" s="2780"/>
      <c r="R34" s="2780"/>
      <c r="S34" s="2785"/>
    </row>
    <row r="35" spans="1:19" ht="15" customHeight="1">
      <c r="A35" s="2786"/>
      <c r="B35" s="2787" t="s">
        <v>562</v>
      </c>
      <c r="C35" s="2778">
        <f t="shared" si="1"/>
        <v>7</v>
      </c>
      <c r="D35" s="2780">
        <v>2</v>
      </c>
      <c r="E35" s="2779"/>
      <c r="F35" s="2780"/>
      <c r="G35" s="2780"/>
      <c r="H35" s="2780"/>
      <c r="I35" s="2780"/>
      <c r="J35" s="2780"/>
      <c r="K35" s="2780">
        <v>1</v>
      </c>
      <c r="L35" s="2780"/>
      <c r="M35" s="2780"/>
      <c r="N35" s="2780"/>
      <c r="O35" s="2780"/>
      <c r="P35" s="2778"/>
      <c r="Q35" s="2780">
        <v>4</v>
      </c>
      <c r="R35" s="2780"/>
      <c r="S35" s="2785"/>
    </row>
    <row r="36" spans="1:19" ht="15" customHeight="1">
      <c r="A36" s="2786"/>
      <c r="B36" s="2787" t="s">
        <v>563</v>
      </c>
      <c r="C36" s="2778">
        <f t="shared" si="1"/>
        <v>76</v>
      </c>
      <c r="D36" s="2778">
        <v>23</v>
      </c>
      <c r="E36" s="2779">
        <v>7</v>
      </c>
      <c r="F36" s="2778">
        <v>21</v>
      </c>
      <c r="G36" s="2780"/>
      <c r="H36" s="2778">
        <v>9</v>
      </c>
      <c r="I36" s="2778">
        <v>1</v>
      </c>
      <c r="J36" s="2780"/>
      <c r="K36" s="2780">
        <v>1</v>
      </c>
      <c r="L36" s="2780">
        <v>1</v>
      </c>
      <c r="M36" s="2780">
        <v>2</v>
      </c>
      <c r="N36" s="2780">
        <v>3</v>
      </c>
      <c r="O36" s="2778">
        <v>1</v>
      </c>
      <c r="P36" s="2778">
        <v>6</v>
      </c>
      <c r="Q36" s="2780"/>
      <c r="R36" s="2780"/>
      <c r="S36" s="2784">
        <v>1</v>
      </c>
    </row>
    <row r="37" spans="1:19" ht="15" customHeight="1">
      <c r="A37" s="2786"/>
      <c r="B37" s="2787" t="s">
        <v>564</v>
      </c>
      <c r="C37" s="2778">
        <f t="shared" si="1"/>
        <v>16</v>
      </c>
      <c r="D37" s="2778">
        <v>7</v>
      </c>
      <c r="E37" s="2779">
        <v>1</v>
      </c>
      <c r="F37" s="2778">
        <v>1</v>
      </c>
      <c r="G37" s="2780">
        <v>1</v>
      </c>
      <c r="H37" s="2780"/>
      <c r="I37" s="2780">
        <v>1</v>
      </c>
      <c r="J37" s="2780">
        <v>1</v>
      </c>
      <c r="K37" s="2780"/>
      <c r="L37" s="2780"/>
      <c r="M37" s="2780"/>
      <c r="N37" s="2778"/>
      <c r="O37" s="2780"/>
      <c r="P37" s="2778">
        <v>3</v>
      </c>
      <c r="Q37" s="2780"/>
      <c r="R37" s="2780"/>
      <c r="S37" s="2785">
        <v>1</v>
      </c>
    </row>
    <row r="38" spans="1:19" ht="15" customHeight="1">
      <c r="A38" s="2786"/>
      <c r="B38" s="2787" t="s">
        <v>565</v>
      </c>
      <c r="C38" s="2778">
        <f t="shared" si="1"/>
        <v>2</v>
      </c>
      <c r="D38" s="2778">
        <v>1</v>
      </c>
      <c r="E38" s="2779"/>
      <c r="F38" s="2780">
        <v>1</v>
      </c>
      <c r="G38" s="2780"/>
      <c r="H38" s="2780"/>
      <c r="I38" s="2780"/>
      <c r="J38" s="2780"/>
      <c r="K38" s="2780"/>
      <c r="L38" s="2780"/>
      <c r="M38" s="2780"/>
      <c r="N38" s="2780"/>
      <c r="O38" s="2780"/>
      <c r="P38" s="2778"/>
      <c r="Q38" s="2780"/>
      <c r="R38" s="2780"/>
      <c r="S38" s="2785"/>
    </row>
    <row r="39" spans="1:19" ht="15" customHeight="1">
      <c r="A39" s="2786"/>
      <c r="B39" s="2787" t="s">
        <v>566</v>
      </c>
      <c r="C39" s="2778">
        <f t="shared" si="1"/>
        <v>2</v>
      </c>
      <c r="D39" s="2780">
        <v>2</v>
      </c>
      <c r="E39" s="2779"/>
      <c r="F39" s="2780"/>
      <c r="G39" s="2780"/>
      <c r="H39" s="2780"/>
      <c r="I39" s="2780"/>
      <c r="J39" s="2780"/>
      <c r="K39" s="2780"/>
      <c r="L39" s="2780"/>
      <c r="M39" s="2780"/>
      <c r="N39" s="2780"/>
      <c r="O39" s="2780"/>
      <c r="P39" s="2778"/>
      <c r="Q39" s="2780"/>
      <c r="R39" s="2780"/>
      <c r="S39" s="2785"/>
    </row>
    <row r="40" spans="1:19" ht="15" customHeight="1">
      <c r="A40" s="2786"/>
      <c r="B40" s="2787" t="s">
        <v>567</v>
      </c>
      <c r="C40" s="2778">
        <f t="shared" si="1"/>
        <v>1</v>
      </c>
      <c r="D40" s="2780">
        <v>1</v>
      </c>
      <c r="E40" s="2779"/>
      <c r="F40" s="2780"/>
      <c r="G40" s="2780"/>
      <c r="H40" s="2780"/>
      <c r="I40" s="2780"/>
      <c r="J40" s="2780"/>
      <c r="K40" s="2780"/>
      <c r="L40" s="2780"/>
      <c r="M40" s="2780"/>
      <c r="N40" s="2780"/>
      <c r="O40" s="2780"/>
      <c r="P40" s="2778"/>
      <c r="Q40" s="2780"/>
      <c r="R40" s="2780"/>
      <c r="S40" s="2785"/>
    </row>
    <row r="41" spans="1:19" ht="15" customHeight="1">
      <c r="A41" s="2786"/>
      <c r="B41" s="2787" t="s">
        <v>568</v>
      </c>
      <c r="C41" s="2778">
        <f t="shared" si="1"/>
        <v>9</v>
      </c>
      <c r="D41" s="2778">
        <v>2</v>
      </c>
      <c r="E41" s="2779">
        <v>1</v>
      </c>
      <c r="F41" s="2780"/>
      <c r="G41" s="2780"/>
      <c r="H41" s="2780">
        <v>1</v>
      </c>
      <c r="I41" s="2780"/>
      <c r="J41" s="2780"/>
      <c r="K41" s="2780"/>
      <c r="L41" s="2780"/>
      <c r="M41" s="2780"/>
      <c r="N41" s="2780"/>
      <c r="O41" s="2780"/>
      <c r="P41" s="2780">
        <v>3</v>
      </c>
      <c r="Q41" s="2780">
        <v>2</v>
      </c>
      <c r="R41" s="2780"/>
      <c r="S41" s="2785"/>
    </row>
    <row r="42" spans="1:19" ht="15" customHeight="1">
      <c r="A42" s="2786"/>
      <c r="B42" s="2787" t="s">
        <v>569</v>
      </c>
      <c r="C42" s="2778"/>
      <c r="D42" s="2780"/>
      <c r="E42" s="2779"/>
      <c r="F42" s="2780"/>
      <c r="G42" s="2780"/>
      <c r="H42" s="2780"/>
      <c r="I42" s="2780"/>
      <c r="J42" s="2780"/>
      <c r="K42" s="2780"/>
      <c r="L42" s="2780"/>
      <c r="M42" s="2780"/>
      <c r="N42" s="2780"/>
      <c r="O42" s="2780"/>
      <c r="P42" s="2780"/>
      <c r="Q42" s="2780"/>
      <c r="R42" s="2780"/>
      <c r="S42" s="2785"/>
    </row>
    <row r="43" spans="1:19" ht="15" customHeight="1">
      <c r="A43" s="2786"/>
      <c r="B43" s="2787" t="s">
        <v>570</v>
      </c>
      <c r="C43" s="2778">
        <f>SUM(D43:S43)</f>
        <v>6</v>
      </c>
      <c r="D43" s="2778">
        <v>2</v>
      </c>
      <c r="E43" s="2779"/>
      <c r="F43" s="2780"/>
      <c r="G43" s="2780"/>
      <c r="H43" s="2778"/>
      <c r="I43" s="2780"/>
      <c r="J43" s="2780">
        <v>2</v>
      </c>
      <c r="K43" s="2780"/>
      <c r="L43" s="2780"/>
      <c r="M43" s="2780"/>
      <c r="N43" s="2780"/>
      <c r="O43" s="2780"/>
      <c r="P43" s="2778">
        <v>2</v>
      </c>
      <c r="Q43" s="2780"/>
      <c r="R43" s="2780"/>
      <c r="S43" s="2785"/>
    </row>
    <row r="44" spans="1:19" ht="15" customHeight="1">
      <c r="A44" s="2786"/>
      <c r="B44" s="2787" t="s">
        <v>571</v>
      </c>
      <c r="C44" s="2778">
        <f>SUM(D44:S44)</f>
        <v>8</v>
      </c>
      <c r="D44" s="2780">
        <v>2</v>
      </c>
      <c r="E44" s="2779"/>
      <c r="F44" s="2780"/>
      <c r="G44" s="2780"/>
      <c r="H44" s="2780"/>
      <c r="I44" s="2778">
        <v>1</v>
      </c>
      <c r="J44" s="2780"/>
      <c r="K44" s="2780">
        <v>1</v>
      </c>
      <c r="L44" s="2780"/>
      <c r="M44" s="2780"/>
      <c r="N44" s="2780">
        <v>2</v>
      </c>
      <c r="O44" s="2780">
        <v>2</v>
      </c>
      <c r="P44" s="2780"/>
      <c r="Q44" s="2780"/>
      <c r="R44" s="2780"/>
      <c r="S44" s="2785"/>
    </row>
    <row r="45" spans="1:19" ht="15.75">
      <c r="A45" s="2788"/>
      <c r="C45" s="2788"/>
      <c r="D45" s="2788"/>
      <c r="E45" s="2788"/>
      <c r="F45" s="2788"/>
      <c r="G45" s="2788"/>
      <c r="H45" s="2788"/>
      <c r="I45" s="2788"/>
      <c r="J45" s="2788"/>
      <c r="K45" s="2788"/>
      <c r="L45" s="2788"/>
      <c r="M45" s="2788"/>
      <c r="N45" s="2788"/>
      <c r="O45" s="2788"/>
      <c r="P45" s="2788"/>
      <c r="Q45" s="2788"/>
      <c r="R45" s="2789" t="s">
        <v>408</v>
      </c>
    </row>
    <row r="48" spans="1:19">
      <c r="B48" s="2787" t="s">
        <v>563</v>
      </c>
      <c r="C48" s="2778">
        <f>SUM(D48:S48)</f>
        <v>35</v>
      </c>
      <c r="D48" s="2778">
        <v>14</v>
      </c>
      <c r="E48" s="2779"/>
      <c r="F48" s="2778">
        <v>8</v>
      </c>
      <c r="G48" s="2780">
        <v>1</v>
      </c>
      <c r="H48" s="2778">
        <v>1</v>
      </c>
      <c r="I48" s="2778">
        <v>1</v>
      </c>
      <c r="J48" s="2780"/>
      <c r="K48" s="2780">
        <v>1</v>
      </c>
      <c r="L48" s="2780"/>
      <c r="M48" s="2780"/>
      <c r="N48" s="2780"/>
      <c r="O48" s="2778"/>
      <c r="P48" s="2778">
        <v>7</v>
      </c>
      <c r="Q48" s="2780">
        <v>2</v>
      </c>
      <c r="R48" s="2780"/>
      <c r="S48" s="2784"/>
    </row>
    <row r="49" spans="2:19">
      <c r="B49" s="2787" t="s">
        <v>564</v>
      </c>
      <c r="C49" s="2778">
        <f>SUM(D49:S49)</f>
        <v>13</v>
      </c>
      <c r="D49" s="2778">
        <v>8</v>
      </c>
      <c r="E49" s="2779"/>
      <c r="F49" s="2778"/>
      <c r="G49" s="2780"/>
      <c r="H49" s="2780">
        <v>1</v>
      </c>
      <c r="I49" s="2780"/>
      <c r="J49" s="2780"/>
      <c r="K49" s="2780"/>
      <c r="L49" s="2780"/>
      <c r="M49" s="2780"/>
      <c r="N49" s="2778">
        <v>1</v>
      </c>
      <c r="O49" s="2780"/>
      <c r="P49" s="2778">
        <v>1</v>
      </c>
      <c r="Q49" s="2780">
        <v>2</v>
      </c>
      <c r="R49" s="2780"/>
      <c r="S49" s="2785"/>
    </row>
    <row r="50" spans="2:19">
      <c r="B50" s="2787" t="s">
        <v>551</v>
      </c>
      <c r="C50" s="2778">
        <f>SUM(D50:S50)</f>
        <v>44</v>
      </c>
      <c r="D50" s="2778">
        <v>23</v>
      </c>
      <c r="E50" s="2779"/>
      <c r="F50" s="2778"/>
      <c r="G50" s="2780">
        <v>1</v>
      </c>
      <c r="H50" s="2778">
        <v>1</v>
      </c>
      <c r="I50" s="2778">
        <v>3</v>
      </c>
      <c r="J50" s="2780"/>
      <c r="K50" s="2778">
        <v>2</v>
      </c>
      <c r="L50" s="2778">
        <v>1</v>
      </c>
      <c r="M50" s="2778"/>
      <c r="N50" s="2778">
        <v>1</v>
      </c>
      <c r="O50" s="2780"/>
      <c r="P50" s="2778">
        <v>1</v>
      </c>
      <c r="Q50" s="2778">
        <v>4</v>
      </c>
      <c r="R50" s="2780">
        <v>7</v>
      </c>
      <c r="S50" s="2784"/>
    </row>
    <row r="51" spans="2:19">
      <c r="B51" s="2787" t="s">
        <v>552</v>
      </c>
      <c r="C51" s="2778">
        <f>SUM(D51:S51)</f>
        <v>15</v>
      </c>
      <c r="D51" s="2778">
        <v>7</v>
      </c>
      <c r="E51" s="2780"/>
      <c r="F51" s="2778"/>
      <c r="G51" s="2780">
        <v>1</v>
      </c>
      <c r="H51" s="2780"/>
      <c r="I51" s="2780"/>
      <c r="J51" s="2780"/>
      <c r="K51" s="2780"/>
      <c r="L51" s="2780"/>
      <c r="M51" s="2780"/>
      <c r="N51" s="2780"/>
      <c r="O51" s="2780"/>
      <c r="P51" s="2778">
        <v>4</v>
      </c>
      <c r="Q51" s="2778">
        <v>2</v>
      </c>
      <c r="R51" s="2778"/>
      <c r="S51" s="2785">
        <v>1</v>
      </c>
    </row>
    <row r="52" spans="2:19">
      <c r="B52" s="2787" t="s">
        <v>553</v>
      </c>
      <c r="C52" s="2778">
        <f>SUM(D52:S52)</f>
        <v>11</v>
      </c>
      <c r="D52" s="2778">
        <v>6</v>
      </c>
      <c r="E52" s="2779"/>
      <c r="F52" s="2779"/>
      <c r="G52" s="2780">
        <v>2</v>
      </c>
      <c r="H52" s="2778"/>
      <c r="I52" s="2780"/>
      <c r="J52" s="2780"/>
      <c r="K52" s="2778"/>
      <c r="L52" s="2780"/>
      <c r="M52" s="2780">
        <v>2</v>
      </c>
      <c r="N52" s="2780"/>
      <c r="O52" s="2780"/>
      <c r="P52" s="2780"/>
      <c r="Q52" s="2780">
        <v>1</v>
      </c>
      <c r="R52" s="2780"/>
      <c r="S52" s="2785"/>
    </row>
    <row r="53" spans="2:19">
      <c r="B53" s="2744" t="s">
        <v>829</v>
      </c>
      <c r="C53" s="2744">
        <v>91</v>
      </c>
    </row>
    <row r="54" spans="2:19">
      <c r="B54" s="2787" t="s">
        <v>571</v>
      </c>
      <c r="C54" s="2778">
        <f>SUM(D54:S54)</f>
        <v>4</v>
      </c>
      <c r="D54" s="2780">
        <v>1</v>
      </c>
      <c r="E54" s="2779">
        <v>1</v>
      </c>
      <c r="F54" s="2780"/>
      <c r="G54" s="2780"/>
      <c r="H54" s="2780"/>
      <c r="I54" s="2778">
        <v>1</v>
      </c>
      <c r="J54" s="2780"/>
      <c r="K54" s="2780"/>
      <c r="L54" s="2780">
        <v>1</v>
      </c>
      <c r="M54" s="2780"/>
      <c r="N54" s="2780"/>
      <c r="O54" s="2780"/>
      <c r="P54" s="2780"/>
      <c r="Q54" s="2780"/>
      <c r="R54" s="2780"/>
      <c r="S54" s="2785"/>
    </row>
  </sheetData>
  <sheetProtection password="CA55" sheet="1" objects="1" scenarios="1"/>
  <mergeCells count="4">
    <mergeCell ref="B1:S1"/>
    <mergeCell ref="B3:S3"/>
    <mergeCell ref="B6:S6"/>
    <mergeCell ref="B4:S4"/>
  </mergeCells>
  <phoneticPr fontId="101" type="noConversion"/>
  <printOptions horizontalCentered="1"/>
  <pageMargins left="0.59055118110236227" right="0.19685039370078741" top="0.70866141732283472" bottom="0.39370078740157483" header="0" footer="0"/>
  <pageSetup scale="80" orientation="landscape" horizontalDpi="300" verticalDpi="300" r:id="rId1"/>
  <headerFooter alignWithMargins="0">
    <oddHeader>&amp;R&amp;"Helv,Negrita"&amp;12&amp;[20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V47"/>
  <sheetViews>
    <sheetView showGridLines="0" workbookViewId="0">
      <selection activeCell="C38" sqref="C38"/>
    </sheetView>
  </sheetViews>
  <sheetFormatPr baseColWidth="10" defaultColWidth="5.83203125" defaultRowHeight="9"/>
  <cols>
    <col min="1" max="1" width="26.5" style="75" customWidth="1"/>
    <col min="2" max="2" width="8.83203125" style="75" customWidth="1"/>
    <col min="3" max="3" width="13.83203125" style="75" customWidth="1"/>
    <col min="4" max="4" width="13" style="75" customWidth="1"/>
    <col min="5" max="5" width="9.83203125" style="75" customWidth="1"/>
    <col min="6" max="6" width="0.1640625" style="75" hidden="1" customWidth="1"/>
    <col min="7" max="7" width="7.33203125" style="75" hidden="1" customWidth="1"/>
    <col min="8" max="8" width="6.33203125" style="75" hidden="1" customWidth="1"/>
    <col min="9" max="9" width="10.33203125" style="75" customWidth="1"/>
    <col min="10" max="10" width="6.33203125" style="75" customWidth="1"/>
    <col min="11" max="11" width="8.33203125" style="75" customWidth="1"/>
    <col min="12" max="12" width="9.33203125" style="75" customWidth="1"/>
    <col min="13" max="13" width="11.6640625" style="75" customWidth="1"/>
    <col min="14" max="14" width="8.6640625" style="75" customWidth="1"/>
    <col min="15" max="15" width="10" style="75" customWidth="1"/>
    <col min="16" max="16" width="6.6640625" style="75" customWidth="1"/>
    <col min="17" max="17" width="6.33203125" style="75" customWidth="1"/>
    <col min="18" max="18" width="6.1640625" style="75" customWidth="1"/>
    <col min="19" max="19" width="10.6640625" style="75" customWidth="1"/>
    <col min="20" max="21" width="9.5" style="75" customWidth="1"/>
    <col min="22" max="22" width="7.1640625" style="75" customWidth="1"/>
    <col min="23" max="16384" width="5.83203125" style="75"/>
  </cols>
  <sheetData>
    <row r="1" spans="1:22" ht="20.25" customHeight="1">
      <c r="A1" s="3382" t="s">
        <v>359</v>
      </c>
      <c r="B1" s="3382"/>
      <c r="C1" s="3382"/>
      <c r="D1" s="3382"/>
      <c r="E1" s="3382"/>
      <c r="F1" s="3382"/>
      <c r="G1" s="3382"/>
      <c r="H1" s="3382"/>
      <c r="I1" s="3382"/>
      <c r="J1" s="3382"/>
      <c r="K1" s="3382"/>
      <c r="L1" s="3382"/>
      <c r="M1" s="3382"/>
      <c r="N1" s="3382"/>
      <c r="O1" s="3382"/>
      <c r="P1" s="3382"/>
      <c r="Q1" s="3382"/>
      <c r="R1" s="3382"/>
      <c r="S1" s="3382"/>
      <c r="T1" s="3382"/>
      <c r="U1" s="3382"/>
      <c r="V1" s="3382"/>
    </row>
    <row r="2" spans="1:22" ht="7.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15" customHeight="1">
      <c r="A3" s="3383" t="s">
        <v>1101</v>
      </c>
      <c r="B3" s="3383"/>
      <c r="C3" s="3383"/>
      <c r="D3" s="3383"/>
      <c r="E3" s="3383"/>
      <c r="F3" s="3383"/>
      <c r="G3" s="3383"/>
      <c r="H3" s="3383"/>
      <c r="I3" s="3383"/>
      <c r="J3" s="3383"/>
      <c r="K3" s="3383"/>
      <c r="L3" s="3383"/>
      <c r="M3" s="3383"/>
      <c r="N3" s="3383"/>
      <c r="O3" s="3383"/>
      <c r="P3" s="3383"/>
      <c r="Q3" s="3383"/>
      <c r="R3" s="3383"/>
      <c r="S3" s="3383"/>
      <c r="T3" s="3383"/>
      <c r="U3" s="3383"/>
      <c r="V3" s="3383"/>
    </row>
    <row r="4" spans="1:22" ht="15" customHeight="1">
      <c r="A4" s="3383" t="s">
        <v>978</v>
      </c>
      <c r="B4" s="3383"/>
      <c r="C4" s="3383"/>
      <c r="D4" s="3383"/>
      <c r="E4" s="3383"/>
      <c r="F4" s="3383"/>
      <c r="G4" s="3383"/>
      <c r="H4" s="3383"/>
      <c r="I4" s="3383"/>
      <c r="J4" s="3383"/>
      <c r="K4" s="3383"/>
      <c r="L4" s="3383"/>
      <c r="M4" s="3383"/>
      <c r="N4" s="3383"/>
      <c r="O4" s="3383"/>
      <c r="P4" s="3383"/>
      <c r="Q4" s="3383"/>
      <c r="R4" s="3383"/>
      <c r="S4" s="3383"/>
      <c r="T4" s="3383"/>
      <c r="U4" s="3383"/>
      <c r="V4" s="3383"/>
    </row>
    <row r="5" spans="1:22" ht="6" customHeight="1">
      <c r="A5" s="430"/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</row>
    <row r="6" spans="1:22" ht="16.5" customHeight="1">
      <c r="A6" s="3384" t="s">
        <v>643</v>
      </c>
      <c r="B6" s="3384"/>
      <c r="C6" s="3384"/>
      <c r="D6" s="3384"/>
      <c r="E6" s="3384"/>
      <c r="F6" s="3384"/>
      <c r="G6" s="3384"/>
      <c r="H6" s="3384"/>
      <c r="I6" s="3384"/>
      <c r="J6" s="3384"/>
      <c r="K6" s="3384"/>
      <c r="L6" s="3384"/>
      <c r="M6" s="3384"/>
      <c r="N6" s="3384"/>
      <c r="O6" s="3384"/>
      <c r="P6" s="3384"/>
      <c r="Q6" s="3384"/>
      <c r="R6" s="3384"/>
      <c r="S6" s="3384"/>
      <c r="T6" s="3384"/>
      <c r="U6" s="3384"/>
      <c r="V6" s="3384"/>
    </row>
    <row r="7" spans="1:22" ht="15" customHeight="1">
      <c r="A7" s="969"/>
      <c r="B7" s="2202"/>
      <c r="C7" s="2229" t="s">
        <v>404</v>
      </c>
      <c r="D7" s="3379" t="s">
        <v>1100</v>
      </c>
      <c r="E7" s="3380"/>
      <c r="F7" s="3380"/>
      <c r="G7" s="3380"/>
      <c r="H7" s="3380"/>
      <c r="I7" s="3380"/>
      <c r="J7" s="3380"/>
      <c r="K7" s="3380"/>
      <c r="L7" s="3380"/>
      <c r="M7" s="3380"/>
      <c r="N7" s="3381"/>
      <c r="O7" s="3379" t="s">
        <v>1235</v>
      </c>
      <c r="P7" s="3380"/>
      <c r="Q7" s="3380"/>
      <c r="R7" s="3380"/>
      <c r="S7" s="3380"/>
      <c r="T7" s="3380"/>
      <c r="U7" s="3380"/>
      <c r="V7" s="3381"/>
    </row>
    <row r="8" spans="1:22" ht="15" customHeight="1">
      <c r="A8" s="972" t="s">
        <v>515</v>
      </c>
      <c r="B8" s="2202" t="s">
        <v>414</v>
      </c>
      <c r="C8" s="978" t="s">
        <v>518</v>
      </c>
      <c r="D8" s="976" t="s">
        <v>979</v>
      </c>
      <c r="E8" s="974" t="s">
        <v>517</v>
      </c>
      <c r="F8" s="972" t="s">
        <v>517</v>
      </c>
      <c r="G8" s="972" t="s">
        <v>697</v>
      </c>
      <c r="H8" s="972" t="s">
        <v>519</v>
      </c>
      <c r="I8" s="2205" t="s">
        <v>982</v>
      </c>
      <c r="J8" s="972" t="s">
        <v>991</v>
      </c>
      <c r="K8" s="972" t="s">
        <v>697</v>
      </c>
      <c r="L8" s="2205" t="s">
        <v>1267</v>
      </c>
      <c r="M8" s="978" t="s">
        <v>520</v>
      </c>
      <c r="N8" s="976" t="s">
        <v>574</v>
      </c>
      <c r="O8" s="976" t="s">
        <v>987</v>
      </c>
      <c r="P8" s="977" t="s">
        <v>663</v>
      </c>
      <c r="Q8" s="975" t="s">
        <v>1103</v>
      </c>
      <c r="R8" s="2204" t="s">
        <v>1103</v>
      </c>
      <c r="S8" s="2204" t="s">
        <v>1265</v>
      </c>
      <c r="T8" s="973" t="s">
        <v>990</v>
      </c>
      <c r="U8" s="2207" t="s">
        <v>687</v>
      </c>
      <c r="V8" s="976" t="s">
        <v>526</v>
      </c>
    </row>
    <row r="9" spans="1:22" ht="15" customHeight="1">
      <c r="A9" s="969"/>
      <c r="B9" s="2202" t="s">
        <v>516</v>
      </c>
      <c r="C9" s="973"/>
      <c r="D9" s="976" t="s">
        <v>980</v>
      </c>
      <c r="E9" s="2206" t="s">
        <v>668</v>
      </c>
      <c r="F9" s="972" t="s">
        <v>666</v>
      </c>
      <c r="G9" s="970" t="s">
        <v>698</v>
      </c>
      <c r="H9" s="972" t="s">
        <v>531</v>
      </c>
      <c r="I9" s="972" t="s">
        <v>608</v>
      </c>
      <c r="J9" s="972" t="s">
        <v>992</v>
      </c>
      <c r="K9" s="972" t="s">
        <v>698</v>
      </c>
      <c r="L9" s="972" t="s">
        <v>1268</v>
      </c>
      <c r="M9" s="978" t="s">
        <v>1277</v>
      </c>
      <c r="N9" s="2208" t="s">
        <v>985</v>
      </c>
      <c r="O9" s="976" t="s">
        <v>988</v>
      </c>
      <c r="P9" s="977" t="s">
        <v>664</v>
      </c>
      <c r="Q9" s="975" t="s">
        <v>694</v>
      </c>
      <c r="R9" s="2204" t="s">
        <v>694</v>
      </c>
      <c r="S9" s="975" t="s">
        <v>1266</v>
      </c>
      <c r="T9" s="978" t="s">
        <v>696</v>
      </c>
      <c r="U9" s="2207" t="s">
        <v>688</v>
      </c>
      <c r="V9" s="2208" t="s">
        <v>536</v>
      </c>
    </row>
    <row r="10" spans="1:22" ht="15" customHeight="1">
      <c r="A10" s="979"/>
      <c r="B10" s="2203" t="s">
        <v>1278</v>
      </c>
      <c r="C10" s="980"/>
      <c r="D10" s="982" t="s">
        <v>981</v>
      </c>
      <c r="E10" s="2230" t="s">
        <v>669</v>
      </c>
      <c r="F10" s="981" t="s">
        <v>667</v>
      </c>
      <c r="G10" s="980" t="s">
        <v>661</v>
      </c>
      <c r="H10" s="2201"/>
      <c r="I10" s="982" t="s">
        <v>983</v>
      </c>
      <c r="J10" s="983" t="s">
        <v>984</v>
      </c>
      <c r="K10" s="971" t="s">
        <v>661</v>
      </c>
      <c r="L10" s="980" t="s">
        <v>1231</v>
      </c>
      <c r="M10" s="982" t="s">
        <v>1229</v>
      </c>
      <c r="N10" s="2230" t="s">
        <v>986</v>
      </c>
      <c r="O10" s="971" t="s">
        <v>989</v>
      </c>
      <c r="P10" s="983" t="s">
        <v>613</v>
      </c>
      <c r="Q10" s="981" t="s">
        <v>533</v>
      </c>
      <c r="R10" s="2232" t="s">
        <v>662</v>
      </c>
      <c r="S10" s="981" t="s">
        <v>530</v>
      </c>
      <c r="T10" s="984" t="s">
        <v>699</v>
      </c>
      <c r="U10" s="983" t="s">
        <v>535</v>
      </c>
      <c r="V10" s="982"/>
    </row>
    <row r="11" spans="1:22" ht="9" customHeight="1">
      <c r="A11" s="220"/>
      <c r="B11" s="221"/>
      <c r="C11" s="222"/>
      <c r="D11" s="229"/>
      <c r="E11" s="223"/>
      <c r="F11" s="224"/>
      <c r="G11" s="225"/>
      <c r="H11" s="226"/>
      <c r="I11" s="226"/>
      <c r="J11" s="226"/>
      <c r="K11" s="226"/>
      <c r="L11" s="226"/>
      <c r="M11" s="229"/>
      <c r="N11" s="226"/>
      <c r="O11" s="223"/>
      <c r="P11" s="227"/>
      <c r="Q11" s="228"/>
      <c r="R11" s="222"/>
      <c r="S11" s="228"/>
      <c r="T11" s="222"/>
      <c r="U11" s="227"/>
      <c r="V11" s="229"/>
    </row>
    <row r="12" spans="1:22" ht="15" customHeight="1">
      <c r="A12" s="440" t="s">
        <v>403</v>
      </c>
      <c r="B12" s="431">
        <f>SUM(B14:B46)</f>
        <v>239</v>
      </c>
      <c r="C12" s="432">
        <f>SUM(C14:C46)</f>
        <v>2</v>
      </c>
      <c r="D12" s="437">
        <f>SUM(D14:D46)</f>
        <v>8</v>
      </c>
      <c r="E12" s="437">
        <f>SUM(E14:E46)</f>
        <v>17</v>
      </c>
      <c r="F12" s="438"/>
      <c r="G12" s="434"/>
      <c r="H12" s="435"/>
      <c r="I12" s="439">
        <f>SUM(I14:I46)</f>
        <v>6</v>
      </c>
      <c r="J12" s="437">
        <f>SUM(J14:J46)</f>
        <v>111</v>
      </c>
      <c r="K12" s="433">
        <f>SUM(K14:K46)</f>
        <v>19</v>
      </c>
      <c r="L12" s="435">
        <f t="shared" ref="L12:V12" si="0">SUM(L14:L46)</f>
        <v>2</v>
      </c>
      <c r="M12" s="436">
        <f t="shared" si="0"/>
        <v>22</v>
      </c>
      <c r="N12" s="2231">
        <f t="shared" si="0"/>
        <v>17</v>
      </c>
      <c r="O12" s="2231">
        <f t="shared" si="0"/>
        <v>7</v>
      </c>
      <c r="P12" s="437">
        <f t="shared" si="0"/>
        <v>2</v>
      </c>
      <c r="Q12" s="437">
        <f t="shared" si="0"/>
        <v>4</v>
      </c>
      <c r="R12" s="432">
        <f t="shared" si="0"/>
        <v>2</v>
      </c>
      <c r="S12" s="438">
        <f t="shared" si="0"/>
        <v>14</v>
      </c>
      <c r="T12" s="432">
        <f t="shared" si="0"/>
        <v>2</v>
      </c>
      <c r="U12" s="437">
        <f t="shared" si="0"/>
        <v>2</v>
      </c>
      <c r="V12" s="439">
        <f t="shared" si="0"/>
        <v>2</v>
      </c>
    </row>
    <row r="13" spans="1:22" ht="8.25" customHeight="1">
      <c r="A13" s="230"/>
      <c r="B13" s="231"/>
      <c r="C13" s="232"/>
      <c r="D13" s="238"/>
      <c r="E13" s="233"/>
      <c r="F13" s="231"/>
      <c r="G13" s="234"/>
      <c r="H13" s="234"/>
      <c r="I13" s="234"/>
      <c r="J13" s="234"/>
      <c r="K13" s="234"/>
      <c r="L13" s="234"/>
      <c r="M13" s="232"/>
      <c r="N13" s="237"/>
      <c r="O13" s="290"/>
      <c r="P13" s="237"/>
      <c r="Q13" s="235"/>
      <c r="R13" s="232"/>
      <c r="S13" s="235"/>
      <c r="T13" s="236"/>
      <c r="U13" s="237"/>
      <c r="V13" s="238"/>
    </row>
    <row r="14" spans="1:22" ht="15" customHeight="1">
      <c r="A14" s="441" t="s">
        <v>538</v>
      </c>
      <c r="B14" s="442">
        <f>SUM(C14:V14)</f>
        <v>1</v>
      </c>
      <c r="C14" s="443"/>
      <c r="D14" s="2228"/>
      <c r="E14" s="444"/>
      <c r="F14" s="445"/>
      <c r="G14" s="445"/>
      <c r="H14" s="445"/>
      <c r="I14" s="445"/>
      <c r="J14" s="445"/>
      <c r="K14" s="445"/>
      <c r="L14" s="445"/>
      <c r="M14" s="443"/>
      <c r="N14" s="446"/>
      <c r="O14" s="446"/>
      <c r="P14" s="445"/>
      <c r="Q14" s="445"/>
      <c r="R14" s="443"/>
      <c r="S14" s="446"/>
      <c r="T14" s="445">
        <v>1</v>
      </c>
      <c r="U14" s="445"/>
      <c r="V14" s="443"/>
    </row>
    <row r="15" spans="1:22" ht="15" customHeight="1">
      <c r="A15" s="441" t="s">
        <v>539</v>
      </c>
      <c r="B15" s="442"/>
      <c r="C15" s="445"/>
      <c r="D15" s="2228"/>
      <c r="E15" s="444"/>
      <c r="F15" s="445"/>
      <c r="G15" s="445"/>
      <c r="H15" s="445"/>
      <c r="I15" s="445"/>
      <c r="J15" s="445"/>
      <c r="K15" s="445"/>
      <c r="L15" s="445"/>
      <c r="M15" s="443"/>
      <c r="N15" s="446"/>
      <c r="O15" s="446"/>
      <c r="P15" s="445"/>
      <c r="Q15" s="445"/>
      <c r="R15" s="445"/>
      <c r="S15" s="445"/>
      <c r="T15" s="445"/>
      <c r="U15" s="445"/>
      <c r="V15" s="445"/>
    </row>
    <row r="16" spans="1:22" ht="15" customHeight="1">
      <c r="A16" s="441" t="s">
        <v>540</v>
      </c>
      <c r="B16" s="442"/>
      <c r="C16" s="445"/>
      <c r="D16" s="2228"/>
      <c r="E16" s="444"/>
      <c r="F16" s="445"/>
      <c r="G16" s="445"/>
      <c r="H16" s="445"/>
      <c r="I16" s="445"/>
      <c r="J16" s="445"/>
      <c r="K16" s="445"/>
      <c r="L16" s="445"/>
      <c r="M16" s="443"/>
      <c r="N16" s="446"/>
      <c r="O16" s="446"/>
      <c r="P16" s="445"/>
      <c r="Q16" s="445"/>
      <c r="R16" s="445"/>
      <c r="S16" s="445"/>
      <c r="T16" s="445"/>
      <c r="U16" s="445"/>
      <c r="V16" s="445"/>
    </row>
    <row r="17" spans="1:22" ht="15" customHeight="1">
      <c r="A17" s="441" t="s">
        <v>541</v>
      </c>
      <c r="B17" s="442"/>
      <c r="C17" s="445"/>
      <c r="D17" s="2228"/>
      <c r="E17" s="444"/>
      <c r="F17" s="445"/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</row>
    <row r="18" spans="1:22" ht="15" customHeight="1">
      <c r="A18" s="441" t="s">
        <v>542</v>
      </c>
      <c r="B18" s="442">
        <f>SUM(C18:V18)</f>
        <v>1</v>
      </c>
      <c r="C18" s="445"/>
      <c r="D18" s="2228">
        <v>1</v>
      </c>
      <c r="E18" s="444"/>
      <c r="F18" s="445"/>
      <c r="G18" s="445"/>
      <c r="H18" s="445"/>
      <c r="I18" s="445"/>
      <c r="J18" s="445"/>
      <c r="K18" s="445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</row>
    <row r="19" spans="1:22" ht="15" customHeight="1">
      <c r="A19" s="441" t="s">
        <v>544</v>
      </c>
      <c r="B19" s="442">
        <f>SUM(C19:V19)</f>
        <v>1</v>
      </c>
      <c r="C19" s="445"/>
      <c r="D19" s="2228"/>
      <c r="E19" s="444"/>
      <c r="F19" s="445"/>
      <c r="G19" s="445"/>
      <c r="H19" s="445"/>
      <c r="I19" s="445"/>
      <c r="J19" s="445"/>
      <c r="K19" s="445"/>
      <c r="L19" s="445"/>
      <c r="M19" s="445"/>
      <c r="N19" s="445"/>
      <c r="O19" s="445"/>
      <c r="P19" s="445"/>
      <c r="Q19" s="445"/>
      <c r="R19" s="445"/>
      <c r="S19" s="445"/>
      <c r="T19" s="445">
        <v>1</v>
      </c>
      <c r="U19" s="445"/>
      <c r="V19" s="445"/>
    </row>
    <row r="20" spans="1:22" ht="15" customHeight="1">
      <c r="A20" s="441" t="s">
        <v>543</v>
      </c>
      <c r="B20" s="442"/>
      <c r="C20" s="445"/>
      <c r="D20" s="2228"/>
      <c r="E20" s="444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</row>
    <row r="21" spans="1:22" ht="15" customHeight="1">
      <c r="A21" s="441" t="s">
        <v>545</v>
      </c>
      <c r="B21" s="442"/>
      <c r="C21" s="445"/>
      <c r="D21" s="2228"/>
      <c r="E21" s="444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</row>
    <row r="22" spans="1:22" ht="15" customHeight="1">
      <c r="A22" s="441" t="s">
        <v>546</v>
      </c>
      <c r="B22" s="442">
        <f>SUM(C22:V22)</f>
        <v>2</v>
      </c>
      <c r="C22" s="445"/>
      <c r="D22" s="2228"/>
      <c r="E22" s="444">
        <v>1</v>
      </c>
      <c r="F22" s="445"/>
      <c r="G22" s="445"/>
      <c r="H22" s="445"/>
      <c r="I22" s="445"/>
      <c r="J22" s="445"/>
      <c r="K22" s="445"/>
      <c r="L22" s="445"/>
      <c r="M22" s="445">
        <v>1</v>
      </c>
      <c r="N22" s="445"/>
      <c r="O22" s="445"/>
      <c r="P22" s="445"/>
      <c r="Q22" s="445"/>
      <c r="R22" s="445"/>
      <c r="S22" s="445"/>
      <c r="T22" s="445"/>
      <c r="U22" s="445"/>
      <c r="V22" s="445"/>
    </row>
    <row r="23" spans="1:22" ht="15" customHeight="1">
      <c r="A23" s="441" t="s">
        <v>547</v>
      </c>
      <c r="B23" s="442"/>
      <c r="C23" s="445"/>
      <c r="D23" s="2228"/>
      <c r="E23" s="444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</row>
    <row r="24" spans="1:22" ht="15" customHeight="1">
      <c r="A24" s="441" t="s">
        <v>548</v>
      </c>
      <c r="B24" s="442"/>
      <c r="C24" s="445"/>
      <c r="D24" s="2228"/>
      <c r="E24" s="444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</row>
    <row r="25" spans="1:22" ht="15" customHeight="1">
      <c r="A25" s="441" t="s">
        <v>549</v>
      </c>
      <c r="B25" s="442"/>
      <c r="C25" s="445"/>
      <c r="D25" s="2228"/>
      <c r="E25" s="444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</row>
    <row r="26" spans="1:22" ht="15" customHeight="1">
      <c r="A26" s="441" t="s">
        <v>550</v>
      </c>
      <c r="B26" s="442">
        <f>SUM(C26:V26)</f>
        <v>1</v>
      </c>
      <c r="C26" s="445"/>
      <c r="D26" s="2228">
        <v>1</v>
      </c>
      <c r="E26" s="444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</row>
    <row r="27" spans="1:22" ht="15" customHeight="1">
      <c r="A27" s="441" t="s">
        <v>551</v>
      </c>
      <c r="B27" s="442">
        <f>SUM(C27:V27)</f>
        <v>14</v>
      </c>
      <c r="C27" s="445"/>
      <c r="D27" s="2228">
        <v>1</v>
      </c>
      <c r="E27" s="444">
        <v>1</v>
      </c>
      <c r="F27" s="445"/>
      <c r="G27" s="445"/>
      <c r="H27" s="445"/>
      <c r="I27" s="445">
        <v>2</v>
      </c>
      <c r="J27" s="445">
        <v>4</v>
      </c>
      <c r="K27" s="445">
        <v>2</v>
      </c>
      <c r="L27" s="445">
        <v>1</v>
      </c>
      <c r="M27" s="445">
        <v>1</v>
      </c>
      <c r="N27" s="445"/>
      <c r="O27" s="445"/>
      <c r="P27" s="445"/>
      <c r="Q27" s="445"/>
      <c r="R27" s="445">
        <v>2</v>
      </c>
      <c r="S27" s="445"/>
      <c r="T27" s="445"/>
      <c r="U27" s="445"/>
      <c r="V27" s="445"/>
    </row>
    <row r="28" spans="1:22" ht="15" customHeight="1">
      <c r="A28" s="441" t="s">
        <v>552</v>
      </c>
      <c r="B28" s="442">
        <f>SUM(C28:V28)</f>
        <v>8</v>
      </c>
      <c r="C28" s="445"/>
      <c r="D28" s="2228"/>
      <c r="E28" s="444"/>
      <c r="F28" s="445"/>
      <c r="G28" s="445"/>
      <c r="H28" s="445"/>
      <c r="I28" s="445"/>
      <c r="J28" s="445">
        <v>6</v>
      </c>
      <c r="K28" s="445">
        <v>1</v>
      </c>
      <c r="L28" s="445"/>
      <c r="M28" s="445"/>
      <c r="N28" s="445"/>
      <c r="O28" s="445"/>
      <c r="P28" s="445"/>
      <c r="Q28" s="445"/>
      <c r="R28" s="445"/>
      <c r="S28" s="445"/>
      <c r="T28" s="445"/>
      <c r="U28" s="445">
        <v>1</v>
      </c>
      <c r="V28" s="445"/>
    </row>
    <row r="29" spans="1:22" ht="15" customHeight="1">
      <c r="A29" s="441" t="s">
        <v>553</v>
      </c>
      <c r="B29" s="442"/>
      <c r="C29" s="445"/>
      <c r="D29" s="2228"/>
      <c r="E29" s="444"/>
      <c r="F29" s="445"/>
      <c r="G29" s="445"/>
      <c r="H29" s="445"/>
      <c r="I29" s="445"/>
      <c r="J29" s="445"/>
      <c r="K29" s="445"/>
      <c r="L29" s="445"/>
      <c r="M29" s="445"/>
      <c r="N29" s="445"/>
      <c r="O29" s="445"/>
      <c r="P29" s="445"/>
      <c r="Q29" s="445"/>
      <c r="R29" s="445"/>
      <c r="S29" s="445"/>
      <c r="T29" s="445"/>
      <c r="U29" s="445"/>
      <c r="V29" s="445"/>
    </row>
    <row r="30" spans="1:22" ht="15" customHeight="1">
      <c r="A30" s="441" t="s">
        <v>555</v>
      </c>
      <c r="B30" s="442"/>
      <c r="C30" s="445"/>
      <c r="D30" s="2228"/>
      <c r="E30" s="444"/>
      <c r="F30" s="445"/>
      <c r="G30" s="445"/>
      <c r="H30" s="445"/>
      <c r="I30" s="445"/>
      <c r="J30" s="445"/>
      <c r="K30" s="445"/>
      <c r="L30" s="445"/>
      <c r="M30" s="445"/>
      <c r="N30" s="445"/>
      <c r="O30" s="445"/>
      <c r="P30" s="445"/>
      <c r="Q30" s="445"/>
      <c r="R30" s="445"/>
      <c r="S30" s="445"/>
      <c r="T30" s="445"/>
      <c r="U30" s="445"/>
      <c r="V30" s="445"/>
    </row>
    <row r="31" spans="1:22" ht="15" customHeight="1">
      <c r="A31" s="441" t="s">
        <v>556</v>
      </c>
      <c r="B31" s="442">
        <f>SUM(C31:V31)</f>
        <v>198</v>
      </c>
      <c r="C31" s="445">
        <v>2</v>
      </c>
      <c r="D31" s="2228">
        <v>5</v>
      </c>
      <c r="E31" s="444">
        <v>12</v>
      </c>
      <c r="F31" s="445"/>
      <c r="G31" s="445"/>
      <c r="H31" s="445"/>
      <c r="I31" s="445">
        <v>4</v>
      </c>
      <c r="J31" s="445">
        <v>97</v>
      </c>
      <c r="K31" s="445">
        <v>16</v>
      </c>
      <c r="L31" s="445"/>
      <c r="M31" s="445">
        <v>18</v>
      </c>
      <c r="N31" s="445">
        <v>17</v>
      </c>
      <c r="O31" s="445">
        <v>7</v>
      </c>
      <c r="P31" s="445">
        <v>2</v>
      </c>
      <c r="Q31" s="445">
        <v>4</v>
      </c>
      <c r="R31" s="445"/>
      <c r="S31" s="445">
        <v>11</v>
      </c>
      <c r="T31" s="445"/>
      <c r="U31" s="445">
        <v>1</v>
      </c>
      <c r="V31" s="445">
        <v>2</v>
      </c>
    </row>
    <row r="32" spans="1:22" ht="15" customHeight="1">
      <c r="A32" s="441" t="s">
        <v>557</v>
      </c>
      <c r="B32" s="442">
        <f>SUM(C32:V32)</f>
        <v>1</v>
      </c>
      <c r="C32" s="445"/>
      <c r="D32" s="2228"/>
      <c r="E32" s="444">
        <v>1</v>
      </c>
      <c r="F32" s="445"/>
      <c r="G32" s="445"/>
      <c r="H32" s="445"/>
      <c r="I32" s="445"/>
      <c r="J32" s="445"/>
      <c r="K32" s="445"/>
      <c r="L32" s="445"/>
      <c r="M32" s="445"/>
      <c r="N32" s="445"/>
      <c r="O32" s="445"/>
      <c r="P32" s="445"/>
      <c r="Q32" s="445"/>
      <c r="R32" s="445"/>
      <c r="S32" s="445"/>
      <c r="T32" s="445"/>
      <c r="U32" s="445"/>
      <c r="V32" s="445"/>
    </row>
    <row r="33" spans="1:22" ht="15" customHeight="1">
      <c r="A33" s="441" t="s">
        <v>558</v>
      </c>
      <c r="B33" s="442">
        <f>SUM(C33:V33)</f>
        <v>2</v>
      </c>
      <c r="C33" s="445"/>
      <c r="D33" s="2228"/>
      <c r="E33" s="444"/>
      <c r="F33" s="445"/>
      <c r="G33" s="445"/>
      <c r="H33" s="445"/>
      <c r="I33" s="445"/>
      <c r="J33" s="445"/>
      <c r="K33" s="445"/>
      <c r="L33" s="445"/>
      <c r="M33" s="445">
        <v>2</v>
      </c>
      <c r="N33" s="445"/>
      <c r="O33" s="445"/>
      <c r="P33" s="445"/>
      <c r="Q33" s="445"/>
      <c r="R33" s="445"/>
      <c r="S33" s="445"/>
      <c r="T33" s="445"/>
      <c r="U33" s="445"/>
      <c r="V33" s="445"/>
    </row>
    <row r="34" spans="1:22" ht="15" customHeight="1">
      <c r="A34" s="441" t="s">
        <v>559</v>
      </c>
      <c r="B34" s="442"/>
      <c r="C34" s="445"/>
      <c r="D34" s="2228"/>
      <c r="E34" s="444"/>
      <c r="F34" s="445"/>
      <c r="G34" s="445"/>
      <c r="H34" s="445"/>
      <c r="I34" s="445"/>
      <c r="J34" s="445"/>
      <c r="K34" s="445"/>
      <c r="L34" s="445"/>
      <c r="M34" s="445"/>
      <c r="N34" s="445"/>
      <c r="O34" s="445"/>
      <c r="P34" s="445"/>
      <c r="Q34" s="445"/>
      <c r="R34" s="445"/>
      <c r="S34" s="445"/>
      <c r="T34" s="445"/>
      <c r="U34" s="445"/>
      <c r="V34" s="445"/>
    </row>
    <row r="35" spans="1:22" ht="15" customHeight="1">
      <c r="A35" s="441" t="s">
        <v>560</v>
      </c>
      <c r="B35" s="442"/>
      <c r="C35" s="445"/>
      <c r="D35" s="2228"/>
      <c r="E35" s="444"/>
      <c r="F35" s="445"/>
      <c r="G35" s="445"/>
      <c r="H35" s="445"/>
      <c r="I35" s="445"/>
      <c r="J35" s="445"/>
      <c r="K35" s="445"/>
      <c r="L35" s="445"/>
      <c r="M35" s="445"/>
      <c r="N35" s="445"/>
      <c r="O35" s="445"/>
      <c r="P35" s="445"/>
      <c r="Q35" s="445"/>
      <c r="R35" s="445"/>
      <c r="S35" s="445"/>
      <c r="T35" s="445"/>
      <c r="U35" s="445"/>
      <c r="V35" s="445"/>
    </row>
    <row r="36" spans="1:22" ht="15" customHeight="1">
      <c r="A36" s="441" t="s">
        <v>561</v>
      </c>
      <c r="B36" s="442"/>
      <c r="C36" s="445"/>
      <c r="D36" s="2228"/>
      <c r="E36" s="444"/>
      <c r="F36" s="445"/>
      <c r="G36" s="445"/>
      <c r="H36" s="445"/>
      <c r="I36" s="445"/>
      <c r="J36" s="445"/>
      <c r="K36" s="445"/>
      <c r="L36" s="445"/>
      <c r="M36" s="445"/>
      <c r="N36" s="445"/>
      <c r="O36" s="445"/>
      <c r="P36" s="445"/>
      <c r="Q36" s="445"/>
      <c r="R36" s="445"/>
      <c r="S36" s="445"/>
      <c r="T36" s="445"/>
      <c r="U36" s="445"/>
      <c r="V36" s="445"/>
    </row>
    <row r="37" spans="1:22" ht="15" customHeight="1">
      <c r="A37" s="441" t="s">
        <v>562</v>
      </c>
      <c r="B37" s="442">
        <f>SUM(C37:V37)</f>
        <v>2</v>
      </c>
      <c r="C37" s="445"/>
      <c r="D37" s="2228"/>
      <c r="E37" s="444"/>
      <c r="F37" s="445"/>
      <c r="G37" s="445"/>
      <c r="H37" s="445"/>
      <c r="I37" s="445"/>
      <c r="J37" s="445">
        <v>2</v>
      </c>
      <c r="K37" s="445"/>
      <c r="L37" s="445"/>
      <c r="M37" s="445"/>
      <c r="N37" s="445"/>
      <c r="O37" s="445"/>
      <c r="P37" s="445"/>
      <c r="Q37" s="445"/>
      <c r="R37" s="445"/>
      <c r="S37" s="445"/>
      <c r="T37" s="445"/>
      <c r="U37" s="445"/>
      <c r="V37" s="445"/>
    </row>
    <row r="38" spans="1:22" ht="15" customHeight="1">
      <c r="A38" s="441" t="s">
        <v>563</v>
      </c>
      <c r="B38" s="442">
        <f>SUM(C38:V38)</f>
        <v>6</v>
      </c>
      <c r="C38" s="445"/>
      <c r="D38" s="2228"/>
      <c r="E38" s="444">
        <v>1</v>
      </c>
      <c r="F38" s="445"/>
      <c r="G38" s="445"/>
      <c r="H38" s="445"/>
      <c r="I38" s="445"/>
      <c r="J38" s="445">
        <v>2</v>
      </c>
      <c r="K38" s="445"/>
      <c r="L38" s="445"/>
      <c r="M38" s="445"/>
      <c r="N38" s="445"/>
      <c r="O38" s="445"/>
      <c r="P38" s="445"/>
      <c r="Q38" s="445"/>
      <c r="R38" s="445"/>
      <c r="S38" s="445">
        <v>3</v>
      </c>
      <c r="T38" s="445"/>
      <c r="U38" s="445"/>
      <c r="V38" s="445"/>
    </row>
    <row r="39" spans="1:22" ht="15" customHeight="1">
      <c r="A39" s="441" t="s">
        <v>564</v>
      </c>
      <c r="B39" s="442"/>
      <c r="C39" s="445"/>
      <c r="D39" s="2228"/>
      <c r="E39" s="444"/>
      <c r="F39" s="445"/>
      <c r="G39" s="445"/>
      <c r="H39" s="445"/>
      <c r="I39" s="445"/>
      <c r="J39" s="445"/>
      <c r="K39" s="445"/>
      <c r="L39" s="445"/>
      <c r="M39" s="445"/>
      <c r="N39" s="445"/>
      <c r="O39" s="445"/>
      <c r="P39" s="445"/>
      <c r="Q39" s="445"/>
      <c r="R39" s="445"/>
      <c r="S39" s="445"/>
      <c r="T39" s="445"/>
      <c r="U39" s="445"/>
      <c r="V39" s="445"/>
    </row>
    <row r="40" spans="1:22" ht="15" customHeight="1">
      <c r="A40" s="441" t="s">
        <v>565</v>
      </c>
      <c r="B40" s="442"/>
      <c r="C40" s="445"/>
      <c r="D40" s="2228"/>
      <c r="E40" s="444"/>
      <c r="F40" s="445"/>
      <c r="G40" s="445"/>
      <c r="H40" s="445"/>
      <c r="I40" s="445"/>
      <c r="J40" s="445"/>
      <c r="K40" s="445"/>
      <c r="L40" s="445"/>
      <c r="M40" s="445"/>
      <c r="N40" s="445"/>
      <c r="O40" s="445"/>
      <c r="P40" s="445"/>
      <c r="Q40" s="445"/>
      <c r="R40" s="445"/>
      <c r="S40" s="445"/>
      <c r="T40" s="445"/>
      <c r="U40" s="445"/>
      <c r="V40" s="445"/>
    </row>
    <row r="41" spans="1:22" ht="15" customHeight="1">
      <c r="A41" s="441" t="s">
        <v>566</v>
      </c>
      <c r="B41" s="442">
        <f>SUM(C41:V41)</f>
        <v>2</v>
      </c>
      <c r="C41" s="445"/>
      <c r="D41" s="2228"/>
      <c r="E41" s="444">
        <v>1</v>
      </c>
      <c r="F41" s="445"/>
      <c r="G41" s="445"/>
      <c r="H41" s="445"/>
      <c r="I41" s="445"/>
      <c r="J41" s="445"/>
      <c r="K41" s="445"/>
      <c r="L41" s="445">
        <v>1</v>
      </c>
      <c r="M41" s="445"/>
      <c r="N41" s="445"/>
      <c r="O41" s="445"/>
      <c r="P41" s="445"/>
      <c r="Q41" s="445"/>
      <c r="R41" s="445"/>
      <c r="S41" s="445"/>
      <c r="T41" s="445"/>
      <c r="U41" s="445"/>
      <c r="V41" s="445"/>
    </row>
    <row r="42" spans="1:22" ht="15" customHeight="1">
      <c r="A42" s="441" t="s">
        <v>567</v>
      </c>
      <c r="B42" s="442"/>
      <c r="C42" s="445"/>
      <c r="D42" s="2228"/>
      <c r="E42" s="444"/>
      <c r="F42" s="445"/>
      <c r="G42" s="445"/>
      <c r="H42" s="445"/>
      <c r="I42" s="445"/>
      <c r="J42" s="445"/>
      <c r="K42" s="445"/>
      <c r="L42" s="445"/>
      <c r="M42" s="445"/>
      <c r="N42" s="445"/>
      <c r="O42" s="445"/>
      <c r="P42" s="445"/>
      <c r="Q42" s="445"/>
      <c r="R42" s="445"/>
      <c r="S42" s="445"/>
      <c r="T42" s="445"/>
      <c r="U42" s="445"/>
      <c r="V42" s="445"/>
    </row>
    <row r="43" spans="1:22" ht="15" customHeight="1">
      <c r="A43" s="441" t="s">
        <v>568</v>
      </c>
      <c r="B43" s="442"/>
      <c r="C43" s="445"/>
      <c r="D43" s="2228"/>
      <c r="E43" s="444"/>
      <c r="F43" s="445"/>
      <c r="G43" s="445"/>
      <c r="H43" s="445"/>
      <c r="I43" s="445"/>
      <c r="J43" s="445"/>
      <c r="K43" s="445"/>
      <c r="L43" s="445"/>
      <c r="M43" s="445"/>
      <c r="N43" s="445"/>
      <c r="O43" s="445"/>
      <c r="P43" s="445"/>
      <c r="Q43" s="445"/>
      <c r="R43" s="445"/>
      <c r="S43" s="445"/>
      <c r="T43" s="445"/>
      <c r="U43" s="445"/>
      <c r="V43" s="445"/>
    </row>
    <row r="44" spans="1:22" ht="15" customHeight="1">
      <c r="A44" s="441" t="s">
        <v>569</v>
      </c>
      <c r="B44" s="442"/>
      <c r="C44" s="445"/>
      <c r="D44" s="2228"/>
      <c r="E44" s="444"/>
      <c r="F44" s="445"/>
      <c r="G44" s="445"/>
      <c r="H44" s="445"/>
      <c r="I44" s="445"/>
      <c r="J44" s="445"/>
      <c r="K44" s="445"/>
      <c r="L44" s="445"/>
      <c r="M44" s="445"/>
      <c r="N44" s="445"/>
      <c r="O44" s="445"/>
      <c r="P44" s="445"/>
      <c r="Q44" s="445"/>
      <c r="R44" s="445"/>
      <c r="S44" s="445"/>
      <c r="T44" s="445"/>
      <c r="U44" s="445"/>
      <c r="V44" s="445"/>
    </row>
    <row r="45" spans="1:22" ht="15" customHeight="1">
      <c r="A45" s="441" t="s">
        <v>570</v>
      </c>
      <c r="B45" s="442"/>
      <c r="C45" s="445"/>
      <c r="D45" s="2228"/>
      <c r="E45" s="444"/>
      <c r="F45" s="445"/>
      <c r="G45" s="445"/>
      <c r="H45" s="445"/>
      <c r="I45" s="445"/>
      <c r="J45" s="445"/>
      <c r="K45" s="445"/>
      <c r="L45" s="445"/>
      <c r="M45" s="445"/>
      <c r="N45" s="445"/>
      <c r="O45" s="445"/>
      <c r="P45" s="445"/>
      <c r="Q45" s="445"/>
      <c r="R45" s="445"/>
      <c r="S45" s="445"/>
      <c r="T45" s="445"/>
      <c r="U45" s="445"/>
      <c r="V45" s="445"/>
    </row>
    <row r="46" spans="1:22" ht="15" customHeight="1">
      <c r="A46" s="441" t="s">
        <v>571</v>
      </c>
      <c r="B46" s="442"/>
      <c r="C46" s="445"/>
      <c r="D46" s="2228"/>
      <c r="E46" s="444"/>
      <c r="F46" s="445"/>
      <c r="G46" s="445"/>
      <c r="H46" s="445"/>
      <c r="I46" s="445"/>
      <c r="J46" s="445"/>
      <c r="K46" s="445"/>
      <c r="L46" s="445"/>
      <c r="M46" s="445"/>
      <c r="N46" s="445"/>
      <c r="O46" s="445"/>
      <c r="P46" s="445"/>
      <c r="Q46" s="445"/>
      <c r="R46" s="445"/>
      <c r="S46" s="445"/>
      <c r="T46" s="445"/>
      <c r="U46" s="445"/>
      <c r="V46" s="445"/>
    </row>
    <row r="47" spans="1:22" ht="16.5" customHeight="1">
      <c r="A47" s="219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447" t="s">
        <v>408</v>
      </c>
      <c r="U47" s="447"/>
      <c r="V47" s="447"/>
    </row>
  </sheetData>
  <sheetProtection password="CA55" sheet="1" objects="1" scenarios="1"/>
  <mergeCells count="6">
    <mergeCell ref="D7:N7"/>
    <mergeCell ref="O7:V7"/>
    <mergeCell ref="A1:V1"/>
    <mergeCell ref="A3:V3"/>
    <mergeCell ref="A6:V6"/>
    <mergeCell ref="A4:V4"/>
  </mergeCells>
  <phoneticPr fontId="101" type="noConversion"/>
  <printOptions horizontalCentered="1"/>
  <pageMargins left="0.59055118110236227" right="0.71" top="0.39370078740157483" bottom="0.11811023622047245" header="0" footer="0.31496062992125984"/>
  <pageSetup scale="80" firstPageNumber="19" orientation="landscape" useFirstPageNumber="1" horizontalDpi="300" verticalDpi="300" r:id="rId1"/>
  <headerFooter alignWithMargins="0">
    <oddHeader>&amp;R&amp;"Helv,Negrita"&amp;12&amp;[21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H8192"/>
  <sheetViews>
    <sheetView showGridLines="0" workbookViewId="0">
      <selection activeCell="C38" sqref="C38"/>
    </sheetView>
  </sheetViews>
  <sheetFormatPr baseColWidth="10" defaultColWidth="5.83203125" defaultRowHeight="9"/>
  <cols>
    <col min="1" max="1" width="22.33203125" style="78" customWidth="1"/>
    <col min="2" max="2" width="6.6640625" style="78" customWidth="1"/>
    <col min="3" max="3" width="8.5" style="78" customWidth="1"/>
    <col min="4" max="4" width="9" style="78" customWidth="1"/>
    <col min="5" max="5" width="6.1640625" style="78" customWidth="1"/>
    <col min="6" max="6" width="8.83203125" style="78" customWidth="1"/>
    <col min="7" max="7" width="5" style="78" customWidth="1"/>
    <col min="8" max="8" width="9.33203125" style="78" customWidth="1"/>
    <col min="9" max="10" width="5.6640625" style="78" customWidth="1"/>
    <col min="11" max="11" width="6" style="78" customWidth="1"/>
    <col min="12" max="12" width="5.6640625" style="78" customWidth="1"/>
    <col min="13" max="13" width="6.33203125" style="78" customWidth="1"/>
    <col min="14" max="15" width="4.33203125" style="78" customWidth="1"/>
    <col min="16" max="16" width="6.1640625" style="78" customWidth="1"/>
    <col min="17" max="17" width="5" style="78" customWidth="1"/>
    <col min="18" max="18" width="5.6640625" style="78" customWidth="1"/>
    <col min="19" max="19" width="6.1640625" style="78" customWidth="1"/>
    <col min="20" max="20" width="7.83203125" style="78" customWidth="1"/>
    <col min="21" max="21" width="8.5" style="78" customWidth="1"/>
    <col min="22" max="22" width="9.33203125" style="78" customWidth="1"/>
    <col min="23" max="23" width="9.5" style="78" customWidth="1"/>
    <col min="24" max="24" width="10" style="78" customWidth="1"/>
    <col min="25" max="25" width="9.1640625" style="78" customWidth="1"/>
    <col min="26" max="26" width="6.33203125" style="78" customWidth="1"/>
    <col min="27" max="27" width="6.5" style="78" customWidth="1"/>
    <col min="28" max="28" width="0" style="78" hidden="1" customWidth="1"/>
    <col min="29" max="16384" width="5.83203125" style="78"/>
  </cols>
  <sheetData>
    <row r="1" spans="1:28" ht="21" customHeight="1">
      <c r="A1" s="3389" t="s">
        <v>359</v>
      </c>
      <c r="B1" s="3389"/>
      <c r="C1" s="3389"/>
      <c r="D1" s="3389"/>
      <c r="E1" s="3389"/>
      <c r="F1" s="3389"/>
      <c r="G1" s="3389"/>
      <c r="H1" s="3389"/>
      <c r="I1" s="3389"/>
      <c r="J1" s="3389"/>
      <c r="K1" s="3389"/>
      <c r="L1" s="3389"/>
      <c r="M1" s="3389"/>
      <c r="N1" s="3389"/>
      <c r="O1" s="3389"/>
      <c r="P1" s="3389"/>
      <c r="Q1" s="3389"/>
      <c r="R1" s="3389"/>
      <c r="S1" s="3389"/>
      <c r="T1" s="3389"/>
      <c r="U1" s="3389"/>
      <c r="V1" s="3389"/>
      <c r="W1" s="3389"/>
      <c r="X1" s="3389"/>
      <c r="Y1" s="3389"/>
      <c r="Z1" s="3389"/>
      <c r="AA1" s="3389"/>
    </row>
    <row r="2" spans="1:28" ht="12.9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28" ht="15.75" customHeight="1">
      <c r="A3" s="3390" t="s">
        <v>1387</v>
      </c>
      <c r="B3" s="3390"/>
      <c r="C3" s="3390"/>
      <c r="D3" s="3390"/>
      <c r="E3" s="3390"/>
      <c r="F3" s="3390"/>
      <c r="G3" s="3390"/>
      <c r="H3" s="3390"/>
      <c r="I3" s="3390"/>
      <c r="J3" s="3390"/>
      <c r="K3" s="3390"/>
      <c r="L3" s="3390"/>
      <c r="M3" s="3390"/>
      <c r="N3" s="3390"/>
      <c r="O3" s="3390"/>
      <c r="P3" s="3390"/>
      <c r="Q3" s="3390"/>
      <c r="R3" s="3390"/>
      <c r="S3" s="3390"/>
      <c r="T3" s="3390"/>
      <c r="U3" s="3390"/>
      <c r="V3" s="3390"/>
      <c r="W3" s="3390"/>
      <c r="X3" s="3390"/>
      <c r="Y3" s="3390"/>
      <c r="Z3" s="3390"/>
      <c r="AA3" s="3390"/>
    </row>
    <row r="4" spans="1:28" ht="12.95" customHeight="1">
      <c r="A4" s="3390" t="s">
        <v>275</v>
      </c>
      <c r="B4" s="3390"/>
      <c r="C4" s="3390"/>
      <c r="D4" s="3390"/>
      <c r="E4" s="3390"/>
      <c r="F4" s="3390"/>
      <c r="G4" s="3390"/>
      <c r="H4" s="3390"/>
      <c r="I4" s="3390"/>
      <c r="J4" s="3390"/>
      <c r="K4" s="3390"/>
      <c r="L4" s="3390"/>
      <c r="M4" s="3390"/>
      <c r="N4" s="3390"/>
      <c r="O4" s="3390"/>
      <c r="P4" s="3390"/>
      <c r="Q4" s="3390"/>
      <c r="R4" s="3390"/>
      <c r="S4" s="3390"/>
      <c r="T4" s="3390"/>
      <c r="U4" s="3390"/>
      <c r="V4" s="3390"/>
      <c r="W4" s="3390"/>
      <c r="X4" s="3390"/>
      <c r="Y4" s="3390"/>
      <c r="Z4" s="3390"/>
      <c r="AA4" s="3390"/>
    </row>
    <row r="5" spans="1:28" ht="1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</row>
    <row r="6" spans="1:28" ht="15" customHeight="1">
      <c r="A6" s="3391" t="s">
        <v>271</v>
      </c>
      <c r="B6" s="3391"/>
      <c r="C6" s="3391"/>
      <c r="D6" s="3391"/>
      <c r="E6" s="3391"/>
      <c r="F6" s="3391"/>
      <c r="G6" s="3391"/>
      <c r="H6" s="3391"/>
      <c r="I6" s="3391"/>
      <c r="J6" s="3391"/>
      <c r="K6" s="3391"/>
      <c r="L6" s="3391"/>
      <c r="M6" s="3391"/>
      <c r="N6" s="3391"/>
      <c r="O6" s="3391"/>
      <c r="P6" s="3391"/>
      <c r="Q6" s="3391"/>
      <c r="R6" s="3391"/>
      <c r="S6" s="3391"/>
      <c r="T6" s="3391"/>
      <c r="U6" s="3391"/>
      <c r="V6" s="3391"/>
      <c r="W6" s="3391"/>
      <c r="X6" s="3391"/>
      <c r="Y6" s="3391"/>
      <c r="Z6" s="3391"/>
      <c r="AA6" s="3391"/>
    </row>
    <row r="7" spans="1:28" ht="15" customHeight="1">
      <c r="A7" s="462"/>
      <c r="B7" s="449" t="s">
        <v>414</v>
      </c>
      <c r="C7" s="3385" t="s">
        <v>656</v>
      </c>
      <c r="D7" s="3388"/>
      <c r="E7" s="2235" t="s">
        <v>604</v>
      </c>
      <c r="F7" s="2236"/>
      <c r="G7" s="3385" t="s">
        <v>657</v>
      </c>
      <c r="H7" s="3386"/>
      <c r="I7" s="3386"/>
      <c r="J7" s="3386"/>
      <c r="K7" s="3387"/>
      <c r="L7" s="2235" t="s">
        <v>572</v>
      </c>
      <c r="M7" s="2235"/>
      <c r="N7" s="2236"/>
      <c r="O7" s="3385" t="s">
        <v>518</v>
      </c>
      <c r="P7" s="3387"/>
      <c r="Q7" s="2235" t="s">
        <v>605</v>
      </c>
      <c r="R7" s="2240"/>
      <c r="S7" s="452" t="s">
        <v>993</v>
      </c>
      <c r="T7" s="2237"/>
      <c r="U7" s="2237" t="s">
        <v>573</v>
      </c>
      <c r="V7" s="2238" t="s">
        <v>606</v>
      </c>
      <c r="W7" s="2239" t="s">
        <v>525</v>
      </c>
      <c r="X7" s="2238" t="s">
        <v>607</v>
      </c>
      <c r="Y7" s="2238" t="s">
        <v>608</v>
      </c>
      <c r="Z7" s="3385" t="s">
        <v>574</v>
      </c>
      <c r="AA7" s="3387"/>
      <c r="AB7" s="81"/>
    </row>
    <row r="8" spans="1:28" ht="15" customHeight="1">
      <c r="A8" s="448" t="s">
        <v>515</v>
      </c>
      <c r="B8" s="449" t="s">
        <v>575</v>
      </c>
      <c r="C8" s="450" t="s">
        <v>576</v>
      </c>
      <c r="D8" s="450" t="s">
        <v>577</v>
      </c>
      <c r="E8" s="450" t="s">
        <v>671</v>
      </c>
      <c r="F8" s="450" t="s">
        <v>995</v>
      </c>
      <c r="G8" s="450" t="s">
        <v>579</v>
      </c>
      <c r="H8" s="450" t="s">
        <v>609</v>
      </c>
      <c r="I8" s="450" t="s">
        <v>580</v>
      </c>
      <c r="J8" s="450" t="s">
        <v>579</v>
      </c>
      <c r="K8" s="451" t="s">
        <v>581</v>
      </c>
      <c r="L8" s="452" t="s">
        <v>469</v>
      </c>
      <c r="M8" s="453"/>
      <c r="N8" s="454"/>
      <c r="O8" s="455" t="s">
        <v>595</v>
      </c>
      <c r="P8" s="456" t="s">
        <v>645</v>
      </c>
      <c r="Q8" s="457" t="s">
        <v>527</v>
      </c>
      <c r="R8" s="458"/>
      <c r="S8" s="2242" t="s">
        <v>583</v>
      </c>
      <c r="T8" s="2241" t="s">
        <v>583</v>
      </c>
      <c r="U8" s="459" t="s">
        <v>584</v>
      </c>
      <c r="V8" s="460" t="s">
        <v>610</v>
      </c>
      <c r="W8" s="449" t="s">
        <v>611</v>
      </c>
      <c r="X8" s="460" t="s">
        <v>612</v>
      </c>
      <c r="Y8" s="460" t="s">
        <v>613</v>
      </c>
      <c r="Z8" s="461" t="s">
        <v>582</v>
      </c>
      <c r="AA8" s="451" t="s">
        <v>645</v>
      </c>
      <c r="AB8" s="81"/>
    </row>
    <row r="9" spans="1:28" ht="15" customHeight="1">
      <c r="A9" s="462"/>
      <c r="B9" s="449" t="s">
        <v>586</v>
      </c>
      <c r="C9" s="450" t="s">
        <v>587</v>
      </c>
      <c r="D9" s="450" t="s">
        <v>588</v>
      </c>
      <c r="E9" s="450" t="s">
        <v>589</v>
      </c>
      <c r="F9" s="450" t="s">
        <v>996</v>
      </c>
      <c r="G9" s="450" t="s">
        <v>590</v>
      </c>
      <c r="H9" s="450" t="s">
        <v>614</v>
      </c>
      <c r="I9" s="450" t="s">
        <v>615</v>
      </c>
      <c r="J9" s="450" t="s">
        <v>593</v>
      </c>
      <c r="K9" s="451" t="s">
        <v>594</v>
      </c>
      <c r="L9" s="450" t="s">
        <v>595</v>
      </c>
      <c r="M9" s="463" t="s">
        <v>585</v>
      </c>
      <c r="N9" s="463" t="s">
        <v>585</v>
      </c>
      <c r="O9" s="464" t="s">
        <v>601</v>
      </c>
      <c r="P9" s="456" t="s">
        <v>596</v>
      </c>
      <c r="Q9" s="450" t="s">
        <v>595</v>
      </c>
      <c r="R9" s="451" t="s">
        <v>1102</v>
      </c>
      <c r="S9" s="2233" t="s">
        <v>597</v>
      </c>
      <c r="T9" s="451" t="s">
        <v>597</v>
      </c>
      <c r="U9" s="451" t="s">
        <v>598</v>
      </c>
      <c r="V9" s="465"/>
      <c r="W9" s="464"/>
      <c r="X9" s="466"/>
      <c r="Y9" s="465"/>
      <c r="Z9" s="465"/>
      <c r="AA9" s="451" t="s">
        <v>596</v>
      </c>
      <c r="AB9" s="81"/>
    </row>
    <row r="10" spans="1:28" ht="15" customHeight="1">
      <c r="A10" s="467"/>
      <c r="B10" s="468"/>
      <c r="C10" s="469"/>
      <c r="D10" s="469"/>
      <c r="E10" s="470" t="s">
        <v>523</v>
      </c>
      <c r="F10" s="469"/>
      <c r="G10" s="469"/>
      <c r="H10" s="469" t="s">
        <v>616</v>
      </c>
      <c r="I10" s="469" t="s">
        <v>617</v>
      </c>
      <c r="J10" s="471" t="s">
        <v>600</v>
      </c>
      <c r="K10" s="472"/>
      <c r="L10" s="473" t="s">
        <v>601</v>
      </c>
      <c r="M10" s="474" t="s">
        <v>1095</v>
      </c>
      <c r="N10" s="474" t="s">
        <v>599</v>
      </c>
      <c r="O10" s="475"/>
      <c r="P10" s="476" t="s">
        <v>599</v>
      </c>
      <c r="Q10" s="473" t="s">
        <v>601</v>
      </c>
      <c r="R10" s="477" t="s">
        <v>599</v>
      </c>
      <c r="S10" s="2234"/>
      <c r="T10" s="472" t="s">
        <v>994</v>
      </c>
      <c r="U10" s="472"/>
      <c r="V10" s="469"/>
      <c r="W10" s="475"/>
      <c r="X10" s="468"/>
      <c r="Y10" s="478"/>
      <c r="Z10" s="469"/>
      <c r="AA10" s="479" t="s">
        <v>599</v>
      </c>
      <c r="AB10" s="81"/>
    </row>
    <row r="11" spans="1:28" ht="15" customHeight="1">
      <c r="A11" s="82"/>
      <c r="B11" s="83"/>
      <c r="C11" s="84"/>
      <c r="D11" s="85"/>
      <c r="E11" s="86"/>
      <c r="F11" s="87"/>
      <c r="G11" s="84"/>
      <c r="H11" s="84"/>
      <c r="I11" s="84"/>
      <c r="J11" s="84"/>
      <c r="K11" s="88"/>
      <c r="L11" s="84"/>
      <c r="M11" s="84"/>
      <c r="N11" s="89"/>
      <c r="O11" s="84"/>
      <c r="P11" s="89"/>
      <c r="Q11" s="86"/>
      <c r="R11" s="88"/>
      <c r="S11" s="86"/>
      <c r="T11" s="89"/>
      <c r="U11" s="89"/>
      <c r="V11" s="85"/>
      <c r="W11" s="86"/>
      <c r="X11" s="90"/>
      <c r="Y11" s="85"/>
      <c r="Z11" s="86"/>
      <c r="AA11" s="89"/>
    </row>
    <row r="12" spans="1:28" ht="15" customHeight="1">
      <c r="A12" s="91"/>
      <c r="B12" s="92"/>
      <c r="C12" s="93"/>
      <c r="D12" s="94"/>
      <c r="E12" s="86"/>
      <c r="F12" s="94"/>
      <c r="G12" s="93"/>
      <c r="H12" s="93"/>
      <c r="I12" s="93"/>
      <c r="J12" s="93"/>
      <c r="K12" s="95"/>
      <c r="L12" s="93"/>
      <c r="M12" s="93"/>
      <c r="N12" s="95"/>
      <c r="O12" s="93"/>
      <c r="P12" s="95"/>
      <c r="Q12" s="93"/>
      <c r="R12" s="95"/>
      <c r="S12" s="96"/>
      <c r="T12" s="2258"/>
      <c r="U12" s="95"/>
      <c r="V12" s="97"/>
      <c r="W12" s="93"/>
      <c r="X12" s="98"/>
      <c r="Y12" s="94"/>
      <c r="Z12" s="96"/>
      <c r="AA12" s="95"/>
    </row>
    <row r="13" spans="1:28" ht="15" customHeight="1">
      <c r="A13" s="82"/>
      <c r="B13" s="83"/>
      <c r="C13" s="84"/>
      <c r="D13" s="85"/>
      <c r="E13" s="86"/>
      <c r="F13" s="87"/>
      <c r="G13" s="84"/>
      <c r="H13" s="84"/>
      <c r="I13" s="84"/>
      <c r="J13" s="84"/>
      <c r="K13" s="88"/>
      <c r="L13" s="84"/>
      <c r="M13" s="84"/>
      <c r="N13" s="89"/>
      <c r="O13" s="84"/>
      <c r="P13" s="89"/>
      <c r="Q13" s="86"/>
      <c r="R13" s="88"/>
      <c r="S13" s="99"/>
      <c r="T13" s="100"/>
      <c r="U13" s="100"/>
      <c r="V13" s="101"/>
      <c r="W13" s="99"/>
      <c r="X13" s="102"/>
      <c r="Y13" s="101"/>
      <c r="Z13" s="99"/>
      <c r="AA13" s="100"/>
    </row>
    <row r="14" spans="1:28" ht="15" customHeight="1">
      <c r="A14" s="480" t="s">
        <v>706</v>
      </c>
      <c r="B14" s="481">
        <f>SUM(C14:AA14)</f>
        <v>2702</v>
      </c>
      <c r="C14" s="482">
        <f t="shared" ref="C14:O14" si="0">SUM(C16:C48)</f>
        <v>68</v>
      </c>
      <c r="D14" s="483">
        <f t="shared" si="0"/>
        <v>24</v>
      </c>
      <c r="E14" s="482">
        <f t="shared" si="0"/>
        <v>42</v>
      </c>
      <c r="F14" s="484">
        <f t="shared" si="0"/>
        <v>46</v>
      </c>
      <c r="G14" s="482">
        <f t="shared" si="0"/>
        <v>19</v>
      </c>
      <c r="H14" s="482">
        <f t="shared" si="0"/>
        <v>107</v>
      </c>
      <c r="I14" s="482">
        <f t="shared" si="0"/>
        <v>62</v>
      </c>
      <c r="J14" s="482">
        <f t="shared" si="0"/>
        <v>144</v>
      </c>
      <c r="K14" s="483">
        <f t="shared" si="0"/>
        <v>50</v>
      </c>
      <c r="L14" s="482">
        <f t="shared" si="0"/>
        <v>486</v>
      </c>
      <c r="M14" s="482">
        <f t="shared" si="0"/>
        <v>87</v>
      </c>
      <c r="N14" s="483">
        <f t="shared" si="0"/>
        <v>41</v>
      </c>
      <c r="O14" s="482">
        <f t="shared" si="0"/>
        <v>343</v>
      </c>
      <c r="P14" s="483">
        <f t="shared" ref="P14:AA14" si="1">SUM(P16:P48)</f>
        <v>36</v>
      </c>
      <c r="Q14" s="482">
        <f t="shared" si="1"/>
        <v>261</v>
      </c>
      <c r="R14" s="483">
        <f t="shared" si="1"/>
        <v>49</v>
      </c>
      <c r="S14" s="482">
        <f t="shared" si="1"/>
        <v>160</v>
      </c>
      <c r="T14" s="483">
        <f t="shared" si="1"/>
        <v>50</v>
      </c>
      <c r="U14" s="483">
        <f t="shared" si="1"/>
        <v>58</v>
      </c>
      <c r="V14" s="484">
        <f t="shared" si="1"/>
        <v>24</v>
      </c>
      <c r="W14" s="482">
        <f t="shared" si="1"/>
        <v>168</v>
      </c>
      <c r="X14" s="485">
        <f t="shared" si="1"/>
        <v>87</v>
      </c>
      <c r="Y14" s="484">
        <f t="shared" si="1"/>
        <v>80</v>
      </c>
      <c r="Z14" s="482">
        <f t="shared" si="1"/>
        <v>169</v>
      </c>
      <c r="AA14" s="483">
        <f t="shared" si="1"/>
        <v>41</v>
      </c>
    </row>
    <row r="15" spans="1:28" ht="15" customHeight="1">
      <c r="A15" s="82"/>
      <c r="B15" s="239"/>
      <c r="C15" s="240"/>
      <c r="D15" s="241"/>
      <c r="E15" s="242"/>
      <c r="F15" s="241"/>
      <c r="G15" s="242"/>
      <c r="H15" s="242"/>
      <c r="I15" s="242"/>
      <c r="J15" s="242"/>
      <c r="K15" s="243"/>
      <c r="L15" s="240"/>
      <c r="M15" s="240"/>
      <c r="N15" s="244"/>
      <c r="O15" s="242"/>
      <c r="P15" s="243"/>
      <c r="Q15" s="242"/>
      <c r="R15" s="245"/>
      <c r="S15" s="242"/>
      <c r="T15" s="244"/>
      <c r="U15" s="243"/>
      <c r="V15" s="246"/>
      <c r="W15" s="242"/>
      <c r="X15" s="247"/>
      <c r="Y15" s="248"/>
      <c r="Z15" s="242"/>
      <c r="AA15" s="244"/>
    </row>
    <row r="16" spans="1:28" ht="15" customHeight="1">
      <c r="A16" s="486" t="s">
        <v>538</v>
      </c>
      <c r="B16" s="487">
        <f>SUM(C16:AA16)</f>
        <v>4</v>
      </c>
      <c r="C16" s="488"/>
      <c r="D16" s="488"/>
      <c r="E16" s="489"/>
      <c r="F16" s="488"/>
      <c r="G16" s="489"/>
      <c r="H16" s="488"/>
      <c r="I16" s="488"/>
      <c r="J16" s="488"/>
      <c r="K16" s="490"/>
      <c r="L16" s="491"/>
      <c r="M16" s="491"/>
      <c r="N16" s="488"/>
      <c r="O16" s="492">
        <v>2</v>
      </c>
      <c r="P16" s="490"/>
      <c r="Q16" s="489">
        <v>1</v>
      </c>
      <c r="R16" s="490"/>
      <c r="S16" s="488"/>
      <c r="T16" s="490"/>
      <c r="U16" s="493"/>
      <c r="V16" s="489"/>
      <c r="W16" s="488">
        <v>1</v>
      </c>
      <c r="X16" s="488"/>
      <c r="Y16" s="488"/>
      <c r="Z16" s="488"/>
      <c r="AA16" s="490"/>
    </row>
    <row r="17" spans="1:242" ht="15" customHeight="1">
      <c r="A17" s="486" t="s">
        <v>1005</v>
      </c>
      <c r="B17" s="487">
        <f>SUM(C17:AA17)</f>
        <v>5</v>
      </c>
      <c r="C17" s="491"/>
      <c r="D17" s="488"/>
      <c r="E17" s="489"/>
      <c r="F17" s="488"/>
      <c r="G17" s="489"/>
      <c r="H17" s="488"/>
      <c r="I17" s="488"/>
      <c r="J17" s="488"/>
      <c r="K17" s="490"/>
      <c r="L17" s="491"/>
      <c r="M17" s="491"/>
      <c r="N17" s="488"/>
      <c r="O17" s="492">
        <v>1</v>
      </c>
      <c r="P17" s="490"/>
      <c r="Q17" s="489">
        <v>1</v>
      </c>
      <c r="R17" s="490"/>
      <c r="S17" s="488"/>
      <c r="T17" s="490"/>
      <c r="U17" s="493"/>
      <c r="V17" s="489"/>
      <c r="W17" s="488"/>
      <c r="X17" s="488"/>
      <c r="Y17" s="489">
        <v>3</v>
      </c>
      <c r="Z17" s="488"/>
      <c r="AA17" s="490"/>
    </row>
    <row r="18" spans="1:242" ht="15" customHeight="1">
      <c r="A18" s="486" t="s">
        <v>540</v>
      </c>
      <c r="B18" s="487">
        <f>SUM(C18:AA18)</f>
        <v>3</v>
      </c>
      <c r="C18" s="488"/>
      <c r="D18" s="488"/>
      <c r="E18" s="489"/>
      <c r="F18" s="488"/>
      <c r="G18" s="489"/>
      <c r="H18" s="488"/>
      <c r="I18" s="488"/>
      <c r="J18" s="488"/>
      <c r="K18" s="490"/>
      <c r="L18" s="491"/>
      <c r="M18" s="491"/>
      <c r="N18" s="488"/>
      <c r="O18" s="492"/>
      <c r="P18" s="490"/>
      <c r="Q18" s="489">
        <v>1</v>
      </c>
      <c r="R18" s="490"/>
      <c r="S18" s="488">
        <v>2</v>
      </c>
      <c r="T18" s="490"/>
      <c r="U18" s="493"/>
      <c r="V18" s="489"/>
      <c r="W18" s="488"/>
      <c r="X18" s="488"/>
      <c r="Y18" s="494"/>
      <c r="Z18" s="488"/>
      <c r="AA18" s="490"/>
    </row>
    <row r="19" spans="1:242" ht="15" customHeight="1">
      <c r="A19" s="486" t="s">
        <v>541</v>
      </c>
      <c r="B19" s="495"/>
      <c r="C19" s="488"/>
      <c r="D19" s="488"/>
      <c r="E19" s="489"/>
      <c r="F19" s="488"/>
      <c r="G19" s="489"/>
      <c r="H19" s="488"/>
      <c r="I19" s="488"/>
      <c r="J19" s="488"/>
      <c r="K19" s="490"/>
      <c r="L19" s="491"/>
      <c r="M19" s="491"/>
      <c r="N19" s="488"/>
      <c r="O19" s="492"/>
      <c r="P19" s="490"/>
      <c r="Q19" s="489"/>
      <c r="R19" s="490"/>
      <c r="S19" s="488"/>
      <c r="T19" s="490"/>
      <c r="U19" s="493"/>
      <c r="V19" s="489"/>
      <c r="W19" s="488"/>
      <c r="X19" s="488"/>
      <c r="Y19" s="494"/>
      <c r="Z19" s="488"/>
      <c r="AA19" s="488"/>
    </row>
    <row r="20" spans="1:242" ht="15" customHeight="1">
      <c r="A20" s="486" t="s">
        <v>542</v>
      </c>
      <c r="B20" s="495"/>
      <c r="C20" s="488"/>
      <c r="D20" s="488"/>
      <c r="E20" s="489"/>
      <c r="F20" s="488"/>
      <c r="G20" s="489"/>
      <c r="H20" s="488"/>
      <c r="I20" s="488"/>
      <c r="J20" s="488"/>
      <c r="K20" s="490"/>
      <c r="L20" s="491"/>
      <c r="M20" s="491"/>
      <c r="N20" s="488"/>
      <c r="O20" s="492"/>
      <c r="P20" s="490"/>
      <c r="Q20" s="489"/>
      <c r="R20" s="490"/>
      <c r="S20" s="488"/>
      <c r="T20" s="490"/>
      <c r="U20" s="493"/>
      <c r="V20" s="489"/>
      <c r="W20" s="488"/>
      <c r="X20" s="488"/>
      <c r="Y20" s="494"/>
      <c r="Z20" s="488"/>
      <c r="AA20" s="488"/>
    </row>
    <row r="21" spans="1:242" ht="15" customHeight="1">
      <c r="A21" s="486" t="s">
        <v>543</v>
      </c>
      <c r="B21" s="495"/>
      <c r="C21" s="488"/>
      <c r="D21" s="488"/>
      <c r="E21" s="489"/>
      <c r="F21" s="488"/>
      <c r="G21" s="489"/>
      <c r="H21" s="488"/>
      <c r="I21" s="488"/>
      <c r="J21" s="488"/>
      <c r="K21" s="490"/>
      <c r="L21" s="491"/>
      <c r="M21" s="491"/>
      <c r="N21" s="488"/>
      <c r="O21" s="492"/>
      <c r="P21" s="490"/>
      <c r="Q21" s="489"/>
      <c r="R21" s="490"/>
      <c r="S21" s="488"/>
      <c r="T21" s="490"/>
      <c r="U21" s="493"/>
      <c r="V21" s="489"/>
      <c r="W21" s="488"/>
      <c r="X21" s="488"/>
      <c r="Y21" s="494"/>
      <c r="Z21" s="488"/>
      <c r="AA21" s="488"/>
    </row>
    <row r="22" spans="1:242" ht="15" customHeight="1">
      <c r="A22" s="486" t="s">
        <v>544</v>
      </c>
      <c r="B22" s="495">
        <f>SUM(C22:AA22)</f>
        <v>4</v>
      </c>
      <c r="C22" s="488"/>
      <c r="D22" s="488"/>
      <c r="E22" s="489"/>
      <c r="F22" s="488"/>
      <c r="G22" s="489"/>
      <c r="H22" s="488"/>
      <c r="I22" s="488"/>
      <c r="J22" s="488"/>
      <c r="K22" s="490"/>
      <c r="L22" s="488"/>
      <c r="M22" s="488"/>
      <c r="N22" s="488"/>
      <c r="O22" s="492"/>
      <c r="P22" s="490"/>
      <c r="Q22" s="489"/>
      <c r="R22" s="490"/>
      <c r="S22" s="488"/>
      <c r="T22" s="490"/>
      <c r="U22" s="493">
        <v>4</v>
      </c>
      <c r="V22" s="489"/>
      <c r="W22" s="488"/>
      <c r="X22" s="488"/>
      <c r="Y22" s="494"/>
      <c r="Z22" s="488"/>
      <c r="AA22" s="488"/>
    </row>
    <row r="23" spans="1:242" ht="15" customHeight="1">
      <c r="A23" s="486" t="s">
        <v>545</v>
      </c>
      <c r="B23" s="495">
        <f t="shared" ref="B23:B38" si="2">SUM(C23:AA23)</f>
        <v>3</v>
      </c>
      <c r="C23" s="488"/>
      <c r="D23" s="488"/>
      <c r="E23" s="489"/>
      <c r="F23" s="488"/>
      <c r="G23" s="489"/>
      <c r="H23" s="488"/>
      <c r="I23" s="488"/>
      <c r="J23" s="488"/>
      <c r="K23" s="490"/>
      <c r="L23" s="491">
        <v>3</v>
      </c>
      <c r="M23" s="491"/>
      <c r="N23" s="488"/>
      <c r="O23" s="492"/>
      <c r="P23" s="490"/>
      <c r="Q23" s="489"/>
      <c r="R23" s="490"/>
      <c r="S23" s="488"/>
      <c r="T23" s="490"/>
      <c r="U23" s="493"/>
      <c r="V23" s="489"/>
      <c r="W23" s="488"/>
      <c r="X23" s="488"/>
      <c r="Y23" s="494"/>
      <c r="Z23" s="488"/>
      <c r="AA23" s="488"/>
    </row>
    <row r="24" spans="1:242" ht="15" customHeight="1">
      <c r="A24" s="486" t="s">
        <v>546</v>
      </c>
      <c r="B24" s="487">
        <f t="shared" si="2"/>
        <v>7</v>
      </c>
      <c r="C24" s="488"/>
      <c r="D24" s="488"/>
      <c r="E24" s="489">
        <v>1</v>
      </c>
      <c r="F24" s="488"/>
      <c r="G24" s="489"/>
      <c r="H24" s="488"/>
      <c r="I24" s="488">
        <v>2</v>
      </c>
      <c r="J24" s="488">
        <v>1</v>
      </c>
      <c r="K24" s="490"/>
      <c r="L24" s="491"/>
      <c r="M24" s="491"/>
      <c r="N24" s="488"/>
      <c r="O24" s="492"/>
      <c r="P24" s="490"/>
      <c r="Q24" s="489">
        <v>1</v>
      </c>
      <c r="R24" s="490"/>
      <c r="S24" s="488"/>
      <c r="T24" s="490"/>
      <c r="U24" s="493"/>
      <c r="V24" s="489">
        <v>1</v>
      </c>
      <c r="W24" s="488"/>
      <c r="X24" s="488">
        <v>1</v>
      </c>
      <c r="Y24" s="494"/>
      <c r="Z24" s="488"/>
      <c r="AA24" s="488"/>
    </row>
    <row r="25" spans="1:242" ht="15" customHeight="1">
      <c r="A25" s="486" t="s">
        <v>547</v>
      </c>
      <c r="B25" s="487"/>
      <c r="C25" s="488"/>
      <c r="D25" s="488"/>
      <c r="E25" s="489"/>
      <c r="F25" s="488"/>
      <c r="G25" s="489"/>
      <c r="H25" s="488"/>
      <c r="I25" s="488"/>
      <c r="J25" s="488"/>
      <c r="K25" s="490"/>
      <c r="L25" s="491"/>
      <c r="M25" s="491"/>
      <c r="N25" s="488"/>
      <c r="O25" s="492"/>
      <c r="P25" s="490"/>
      <c r="Q25" s="489"/>
      <c r="R25" s="490"/>
      <c r="S25" s="488"/>
      <c r="T25" s="490"/>
      <c r="U25" s="493"/>
      <c r="V25" s="489"/>
      <c r="W25" s="488"/>
      <c r="X25" s="488"/>
      <c r="Y25" s="494"/>
      <c r="Z25" s="488"/>
      <c r="AA25" s="488"/>
    </row>
    <row r="26" spans="1:242" ht="15" customHeight="1">
      <c r="A26" s="486" t="s">
        <v>548</v>
      </c>
      <c r="B26" s="487">
        <f t="shared" si="2"/>
        <v>6</v>
      </c>
      <c r="C26" s="488"/>
      <c r="D26" s="488"/>
      <c r="E26" s="489"/>
      <c r="F26" s="488"/>
      <c r="G26" s="489"/>
      <c r="H26" s="488"/>
      <c r="I26" s="488"/>
      <c r="J26" s="488"/>
      <c r="K26" s="490"/>
      <c r="L26" s="491"/>
      <c r="M26" s="491"/>
      <c r="N26" s="488"/>
      <c r="O26" s="492"/>
      <c r="P26" s="490">
        <v>1</v>
      </c>
      <c r="Q26" s="489"/>
      <c r="R26" s="490"/>
      <c r="S26" s="488"/>
      <c r="T26" s="490"/>
      <c r="U26" s="493"/>
      <c r="V26" s="489"/>
      <c r="W26" s="488">
        <v>2</v>
      </c>
      <c r="X26" s="488"/>
      <c r="Y26" s="494"/>
      <c r="Z26" s="488">
        <v>3</v>
      </c>
      <c r="AA26" s="488"/>
    </row>
    <row r="27" spans="1:242" ht="15" customHeight="1">
      <c r="A27" s="486" t="s">
        <v>549</v>
      </c>
      <c r="B27" s="487">
        <f t="shared" si="2"/>
        <v>1</v>
      </c>
      <c r="C27" s="488"/>
      <c r="D27" s="488"/>
      <c r="E27" s="489"/>
      <c r="F27" s="488"/>
      <c r="G27" s="489"/>
      <c r="H27" s="488"/>
      <c r="I27" s="488"/>
      <c r="J27" s="488"/>
      <c r="K27" s="490"/>
      <c r="L27" s="491"/>
      <c r="M27" s="491"/>
      <c r="N27" s="488"/>
      <c r="O27" s="492"/>
      <c r="P27" s="490"/>
      <c r="Q27" s="489"/>
      <c r="R27" s="490"/>
      <c r="S27" s="488"/>
      <c r="T27" s="490"/>
      <c r="U27" s="493"/>
      <c r="V27" s="489"/>
      <c r="W27" s="488"/>
      <c r="X27" s="488"/>
      <c r="Y27" s="494"/>
      <c r="Z27" s="488"/>
      <c r="AA27" s="488">
        <v>1</v>
      </c>
    </row>
    <row r="28" spans="1:242" ht="15" customHeight="1">
      <c r="A28" s="486" t="s">
        <v>550</v>
      </c>
      <c r="B28" s="495"/>
      <c r="C28" s="488"/>
      <c r="D28" s="488"/>
      <c r="E28" s="489"/>
      <c r="F28" s="488"/>
      <c r="G28" s="489"/>
      <c r="H28" s="488"/>
      <c r="I28" s="488"/>
      <c r="J28" s="488"/>
      <c r="K28" s="490"/>
      <c r="L28" s="491"/>
      <c r="M28" s="491"/>
      <c r="N28" s="488"/>
      <c r="O28" s="492"/>
      <c r="P28" s="490"/>
      <c r="Q28" s="489"/>
      <c r="R28" s="490"/>
      <c r="S28" s="488"/>
      <c r="T28" s="490"/>
      <c r="U28" s="493"/>
      <c r="V28" s="489"/>
      <c r="W28" s="488"/>
      <c r="X28" s="488"/>
      <c r="Y28" s="494"/>
      <c r="Z28" s="488"/>
      <c r="AA28" s="488"/>
    </row>
    <row r="29" spans="1:242" ht="15" customHeight="1">
      <c r="A29" s="486" t="s">
        <v>551</v>
      </c>
      <c r="B29" s="487">
        <f t="shared" si="2"/>
        <v>42</v>
      </c>
      <c r="C29" s="488">
        <v>1</v>
      </c>
      <c r="D29" s="488"/>
      <c r="E29" s="489">
        <v>3</v>
      </c>
      <c r="F29" s="488">
        <v>1</v>
      </c>
      <c r="G29" s="489"/>
      <c r="H29" s="488">
        <v>1</v>
      </c>
      <c r="I29" s="488"/>
      <c r="J29" s="488">
        <v>1</v>
      </c>
      <c r="K29" s="490"/>
      <c r="L29" s="491">
        <v>4</v>
      </c>
      <c r="M29" s="491">
        <v>1</v>
      </c>
      <c r="N29" s="488"/>
      <c r="O29" s="496">
        <v>2</v>
      </c>
      <c r="P29" s="490"/>
      <c r="Q29" s="489">
        <v>8</v>
      </c>
      <c r="R29" s="490">
        <v>2</v>
      </c>
      <c r="S29" s="488">
        <v>1</v>
      </c>
      <c r="T29" s="490"/>
      <c r="U29" s="493">
        <v>2</v>
      </c>
      <c r="V29" s="489">
        <v>1</v>
      </c>
      <c r="W29" s="488">
        <v>6</v>
      </c>
      <c r="X29" s="488">
        <v>2</v>
      </c>
      <c r="Y29" s="488">
        <v>6</v>
      </c>
      <c r="Z29" s="488"/>
      <c r="AA29" s="488"/>
      <c r="AB29" s="103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6"/>
      <c r="AY29" s="106"/>
      <c r="AZ29" s="106"/>
      <c r="BA29" s="106"/>
      <c r="BB29" s="106"/>
      <c r="BC29" s="106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9"/>
      <c r="FH29" s="109"/>
      <c r="FI29" s="109"/>
      <c r="FJ29" s="109"/>
      <c r="FK29" s="109"/>
      <c r="FL29" s="109"/>
      <c r="FM29" s="109"/>
      <c r="FN29" s="109"/>
      <c r="FO29" s="109"/>
      <c r="FP29" s="109"/>
      <c r="FQ29" s="109"/>
      <c r="FR29" s="109"/>
      <c r="FS29" s="109"/>
      <c r="FT29" s="109"/>
      <c r="FU29" s="109"/>
      <c r="FV29" s="109"/>
      <c r="FW29" s="109"/>
      <c r="FX29" s="109"/>
      <c r="FY29" s="109"/>
      <c r="FZ29" s="109"/>
      <c r="GA29" s="109"/>
      <c r="GB29" s="109"/>
      <c r="GC29" s="109"/>
      <c r="GD29" s="109"/>
      <c r="GE29" s="109"/>
      <c r="GF29" s="109"/>
      <c r="GG29" s="109"/>
      <c r="GH29" s="109"/>
      <c r="GI29" s="109"/>
      <c r="GJ29" s="109"/>
      <c r="GK29" s="109"/>
      <c r="GL29" s="109"/>
      <c r="GM29" s="109"/>
      <c r="GN29" s="109"/>
      <c r="GO29" s="109"/>
      <c r="GP29" s="109"/>
      <c r="GQ29" s="109"/>
      <c r="GR29" s="109"/>
      <c r="GS29" s="109"/>
      <c r="GT29" s="109"/>
      <c r="GU29" s="109"/>
      <c r="GV29" s="109"/>
      <c r="GW29" s="109"/>
      <c r="GX29" s="109"/>
      <c r="GY29" s="109"/>
      <c r="GZ29" s="109"/>
      <c r="HA29" s="109"/>
      <c r="HB29" s="109"/>
      <c r="HC29" s="109"/>
      <c r="HD29" s="109"/>
      <c r="HE29" s="109"/>
      <c r="HF29" s="109"/>
      <c r="HG29" s="109"/>
      <c r="HH29" s="109"/>
      <c r="HI29" s="109"/>
      <c r="HJ29" s="109"/>
      <c r="HK29" s="109"/>
      <c r="HL29" s="109"/>
      <c r="HM29" s="109"/>
      <c r="HN29" s="109"/>
      <c r="HO29" s="109"/>
      <c r="HP29" s="109"/>
      <c r="HQ29" s="109"/>
      <c r="HR29" s="109"/>
      <c r="HS29" s="109"/>
      <c r="HT29" s="109"/>
      <c r="HU29" s="109"/>
      <c r="HV29" s="109"/>
      <c r="HW29" s="109"/>
      <c r="HX29" s="109"/>
      <c r="HY29" s="109"/>
      <c r="HZ29" s="109"/>
      <c r="IA29" s="109"/>
      <c r="IB29" s="109"/>
      <c r="IC29" s="109"/>
      <c r="ID29" s="109"/>
      <c r="IE29" s="109"/>
      <c r="IF29" s="109"/>
      <c r="IG29" s="109"/>
      <c r="IH29" s="109"/>
    </row>
    <row r="30" spans="1:242" ht="15" customHeight="1">
      <c r="A30" s="486" t="s">
        <v>552</v>
      </c>
      <c r="B30" s="497">
        <f t="shared" si="2"/>
        <v>13</v>
      </c>
      <c r="C30" s="489"/>
      <c r="D30" s="489"/>
      <c r="E30" s="489"/>
      <c r="F30" s="489"/>
      <c r="G30" s="489"/>
      <c r="H30" s="489"/>
      <c r="I30" s="489"/>
      <c r="J30" s="489">
        <v>1</v>
      </c>
      <c r="K30" s="493"/>
      <c r="L30" s="489"/>
      <c r="M30" s="489"/>
      <c r="N30" s="489"/>
      <c r="O30" s="498"/>
      <c r="P30" s="493"/>
      <c r="Q30" s="489">
        <v>4</v>
      </c>
      <c r="R30" s="493"/>
      <c r="S30" s="489"/>
      <c r="T30" s="490"/>
      <c r="U30" s="493">
        <v>1</v>
      </c>
      <c r="V30" s="489"/>
      <c r="W30" s="489">
        <v>1</v>
      </c>
      <c r="X30" s="489"/>
      <c r="Y30" s="489"/>
      <c r="Z30" s="489"/>
      <c r="AA30" s="489">
        <v>6</v>
      </c>
    </row>
    <row r="31" spans="1:242" ht="15" customHeight="1">
      <c r="A31" s="499" t="s">
        <v>553</v>
      </c>
      <c r="B31" s="495">
        <f t="shared" si="2"/>
        <v>13</v>
      </c>
      <c r="C31" s="494"/>
      <c r="D31" s="494"/>
      <c r="E31" s="494"/>
      <c r="F31" s="494"/>
      <c r="G31" s="494"/>
      <c r="H31" s="494"/>
      <c r="I31" s="494"/>
      <c r="J31" s="494"/>
      <c r="K31" s="500"/>
      <c r="L31" s="501"/>
      <c r="M31" s="501"/>
      <c r="N31" s="494"/>
      <c r="O31" s="502">
        <v>2</v>
      </c>
      <c r="P31" s="503"/>
      <c r="Q31" s="494"/>
      <c r="R31" s="500"/>
      <c r="S31" s="494"/>
      <c r="T31" s="504"/>
      <c r="U31" s="500">
        <v>8</v>
      </c>
      <c r="V31" s="494"/>
      <c r="W31" s="494">
        <v>2</v>
      </c>
      <c r="X31" s="494"/>
      <c r="Y31" s="494"/>
      <c r="Z31" s="494"/>
      <c r="AA31" s="494">
        <v>1</v>
      </c>
    </row>
    <row r="32" spans="1:242" ht="15" customHeight="1">
      <c r="A32" s="499" t="s">
        <v>555</v>
      </c>
      <c r="B32" s="495"/>
      <c r="C32" s="494"/>
      <c r="D32" s="494"/>
      <c r="E32" s="494"/>
      <c r="F32" s="494"/>
      <c r="G32" s="494"/>
      <c r="H32" s="494"/>
      <c r="I32" s="494"/>
      <c r="J32" s="494"/>
      <c r="K32" s="500"/>
      <c r="L32" s="501"/>
      <c r="M32" s="501"/>
      <c r="N32" s="494"/>
      <c r="O32" s="504"/>
      <c r="P32" s="500"/>
      <c r="Q32" s="494"/>
      <c r="R32" s="500"/>
      <c r="S32" s="494"/>
      <c r="T32" s="504"/>
      <c r="U32" s="500"/>
      <c r="V32" s="494"/>
      <c r="W32" s="494"/>
      <c r="X32" s="494"/>
      <c r="Y32" s="494"/>
      <c r="Z32" s="494"/>
      <c r="AA32" s="494"/>
    </row>
    <row r="33" spans="1:27" ht="15" customHeight="1">
      <c r="A33" s="499" t="s">
        <v>556</v>
      </c>
      <c r="B33" s="495">
        <f t="shared" si="2"/>
        <v>2516</v>
      </c>
      <c r="C33" s="494">
        <v>62</v>
      </c>
      <c r="D33" s="494">
        <v>22</v>
      </c>
      <c r="E33" s="494">
        <v>37</v>
      </c>
      <c r="F33" s="494">
        <v>44</v>
      </c>
      <c r="G33" s="494">
        <v>19</v>
      </c>
      <c r="H33" s="494">
        <v>101</v>
      </c>
      <c r="I33" s="494">
        <v>59</v>
      </c>
      <c r="J33" s="494">
        <v>136</v>
      </c>
      <c r="K33" s="500">
        <v>46</v>
      </c>
      <c r="L33" s="501">
        <v>479</v>
      </c>
      <c r="M33" s="501">
        <v>82</v>
      </c>
      <c r="N33" s="494">
        <v>41</v>
      </c>
      <c r="O33" s="504">
        <v>330</v>
      </c>
      <c r="P33" s="500">
        <v>35</v>
      </c>
      <c r="Q33" s="494">
        <v>241</v>
      </c>
      <c r="R33" s="500">
        <v>44</v>
      </c>
      <c r="S33" s="494">
        <v>155</v>
      </c>
      <c r="T33" s="504">
        <v>50</v>
      </c>
      <c r="U33" s="500">
        <v>34</v>
      </c>
      <c r="V33" s="494">
        <v>21</v>
      </c>
      <c r="W33" s="494">
        <v>147</v>
      </c>
      <c r="X33" s="494">
        <v>81</v>
      </c>
      <c r="Y33" s="494">
        <v>63</v>
      </c>
      <c r="Z33" s="494">
        <v>155</v>
      </c>
      <c r="AA33" s="494">
        <v>32</v>
      </c>
    </row>
    <row r="34" spans="1:27" ht="15" customHeight="1">
      <c r="A34" s="499" t="s">
        <v>557</v>
      </c>
      <c r="B34" s="495">
        <f t="shared" si="2"/>
        <v>1</v>
      </c>
      <c r="C34" s="494"/>
      <c r="D34" s="494"/>
      <c r="E34" s="494"/>
      <c r="F34" s="494"/>
      <c r="G34" s="494"/>
      <c r="H34" s="494"/>
      <c r="I34" s="494"/>
      <c r="J34" s="494"/>
      <c r="K34" s="500"/>
      <c r="L34" s="501"/>
      <c r="M34" s="501"/>
      <c r="N34" s="494"/>
      <c r="O34" s="504"/>
      <c r="P34" s="500"/>
      <c r="Q34" s="494"/>
      <c r="R34" s="500"/>
      <c r="S34" s="494"/>
      <c r="T34" s="504"/>
      <c r="U34" s="500"/>
      <c r="V34" s="494">
        <v>1</v>
      </c>
      <c r="W34" s="494"/>
      <c r="X34" s="494"/>
      <c r="Y34" s="494"/>
      <c r="Z34" s="494"/>
      <c r="AA34" s="494"/>
    </row>
    <row r="35" spans="1:27" ht="15" customHeight="1">
      <c r="A35" s="499" t="s">
        <v>558</v>
      </c>
      <c r="B35" s="495"/>
      <c r="C35" s="494"/>
      <c r="D35" s="494"/>
      <c r="E35" s="494"/>
      <c r="F35" s="494"/>
      <c r="G35" s="494"/>
      <c r="H35" s="494"/>
      <c r="I35" s="494"/>
      <c r="J35" s="494"/>
      <c r="K35" s="500"/>
      <c r="L35" s="501"/>
      <c r="M35" s="501"/>
      <c r="N35" s="494"/>
      <c r="O35" s="504"/>
      <c r="P35" s="500"/>
      <c r="Q35" s="494"/>
      <c r="R35" s="500"/>
      <c r="S35" s="494"/>
      <c r="T35" s="504"/>
      <c r="U35" s="500"/>
      <c r="V35" s="494"/>
      <c r="W35" s="494"/>
      <c r="X35" s="494"/>
      <c r="Y35" s="494"/>
      <c r="Z35" s="494"/>
      <c r="AA35" s="494"/>
    </row>
    <row r="36" spans="1:27" ht="15" customHeight="1">
      <c r="A36" s="499" t="s">
        <v>559</v>
      </c>
      <c r="B36" s="495"/>
      <c r="C36" s="494"/>
      <c r="D36" s="494"/>
      <c r="E36" s="494"/>
      <c r="F36" s="494"/>
      <c r="G36" s="494"/>
      <c r="H36" s="494"/>
      <c r="I36" s="494"/>
      <c r="J36" s="494"/>
      <c r="K36" s="500"/>
      <c r="L36" s="501"/>
      <c r="M36" s="501"/>
      <c r="N36" s="494"/>
      <c r="O36" s="504"/>
      <c r="P36" s="500"/>
      <c r="Q36" s="494"/>
      <c r="R36" s="500"/>
      <c r="S36" s="494"/>
      <c r="T36" s="504"/>
      <c r="U36" s="500"/>
      <c r="V36" s="494"/>
      <c r="W36" s="494"/>
      <c r="X36" s="494"/>
      <c r="Y36" s="494"/>
      <c r="Z36" s="494"/>
      <c r="AA36" s="494"/>
    </row>
    <row r="37" spans="1:27" ht="15" customHeight="1">
      <c r="A37" s="499" t="s">
        <v>560</v>
      </c>
      <c r="B37" s="495"/>
      <c r="C37" s="494"/>
      <c r="D37" s="494"/>
      <c r="E37" s="494"/>
      <c r="F37" s="494"/>
      <c r="G37" s="494"/>
      <c r="H37" s="494"/>
      <c r="I37" s="494"/>
      <c r="J37" s="494"/>
      <c r="K37" s="500"/>
      <c r="L37" s="501"/>
      <c r="M37" s="501"/>
      <c r="N37" s="494"/>
      <c r="O37" s="504"/>
      <c r="P37" s="500"/>
      <c r="Q37" s="494"/>
      <c r="R37" s="500"/>
      <c r="S37" s="494"/>
      <c r="T37" s="504"/>
      <c r="U37" s="500"/>
      <c r="V37" s="494"/>
      <c r="W37" s="494"/>
      <c r="X37" s="494"/>
      <c r="Y37" s="494"/>
      <c r="Z37" s="494"/>
      <c r="AA37" s="494"/>
    </row>
    <row r="38" spans="1:27" ht="15" customHeight="1">
      <c r="A38" s="499" t="s">
        <v>561</v>
      </c>
      <c r="B38" s="495">
        <f t="shared" si="2"/>
        <v>3</v>
      </c>
      <c r="C38" s="494"/>
      <c r="D38" s="494"/>
      <c r="E38" s="494"/>
      <c r="F38" s="494"/>
      <c r="G38" s="494"/>
      <c r="H38" s="494"/>
      <c r="I38" s="494"/>
      <c r="J38" s="494"/>
      <c r="K38" s="500"/>
      <c r="L38" s="501"/>
      <c r="M38" s="501"/>
      <c r="N38" s="494"/>
      <c r="O38" s="504"/>
      <c r="P38" s="500"/>
      <c r="Q38" s="494"/>
      <c r="R38" s="500"/>
      <c r="S38" s="494"/>
      <c r="T38" s="504"/>
      <c r="U38" s="500">
        <v>3</v>
      </c>
      <c r="V38" s="494"/>
      <c r="W38" s="494"/>
      <c r="X38" s="494"/>
      <c r="Y38" s="494"/>
      <c r="Z38" s="494"/>
      <c r="AA38" s="494"/>
    </row>
    <row r="39" spans="1:27" ht="15" customHeight="1">
      <c r="A39" s="499" t="s">
        <v>562</v>
      </c>
      <c r="B39" s="495"/>
      <c r="C39" s="494"/>
      <c r="D39" s="494"/>
      <c r="E39" s="494"/>
      <c r="F39" s="494"/>
      <c r="G39" s="494"/>
      <c r="H39" s="494"/>
      <c r="I39" s="494"/>
      <c r="J39" s="494"/>
      <c r="K39" s="500"/>
      <c r="L39" s="501"/>
      <c r="M39" s="501"/>
      <c r="N39" s="494"/>
      <c r="O39" s="504"/>
      <c r="P39" s="500"/>
      <c r="Q39" s="494"/>
      <c r="R39" s="500"/>
      <c r="S39" s="494"/>
      <c r="T39" s="504"/>
      <c r="U39" s="500"/>
      <c r="V39" s="494"/>
      <c r="W39" s="494"/>
      <c r="X39" s="494"/>
      <c r="Y39" s="494"/>
      <c r="Z39" s="494"/>
      <c r="AA39" s="494"/>
    </row>
    <row r="40" spans="1:27" ht="15" customHeight="1">
      <c r="A40" s="499" t="s">
        <v>563</v>
      </c>
      <c r="B40" s="495">
        <f>SUM(C40:AA40)</f>
        <v>49</v>
      </c>
      <c r="C40" s="494">
        <v>3</v>
      </c>
      <c r="D40" s="494">
        <v>1</v>
      </c>
      <c r="E40" s="494">
        <v>1</v>
      </c>
      <c r="F40" s="494">
        <v>1</v>
      </c>
      <c r="G40" s="494"/>
      <c r="H40" s="494">
        <v>5</v>
      </c>
      <c r="I40" s="494">
        <v>1</v>
      </c>
      <c r="J40" s="494">
        <v>4</v>
      </c>
      <c r="K40" s="500">
        <v>4</v>
      </c>
      <c r="L40" s="501"/>
      <c r="M40" s="501">
        <v>3</v>
      </c>
      <c r="N40" s="494"/>
      <c r="O40" s="504">
        <v>2</v>
      </c>
      <c r="P40" s="500"/>
      <c r="Q40" s="494">
        <v>4</v>
      </c>
      <c r="R40" s="500"/>
      <c r="S40" s="494"/>
      <c r="T40" s="504"/>
      <c r="U40" s="500">
        <v>5</v>
      </c>
      <c r="V40" s="494"/>
      <c r="W40" s="494">
        <v>2</v>
      </c>
      <c r="X40" s="494">
        <v>2</v>
      </c>
      <c r="Y40" s="494">
        <v>5</v>
      </c>
      <c r="Z40" s="494">
        <v>6</v>
      </c>
      <c r="AA40" s="494"/>
    </row>
    <row r="41" spans="1:27" ht="15" customHeight="1">
      <c r="A41" s="499" t="s">
        <v>564</v>
      </c>
      <c r="B41" s="495">
        <f>SUM(C41:AA41)</f>
        <v>19</v>
      </c>
      <c r="C41" s="494">
        <v>2</v>
      </c>
      <c r="D41" s="494"/>
      <c r="E41" s="494"/>
      <c r="F41" s="494"/>
      <c r="G41" s="494"/>
      <c r="H41" s="494"/>
      <c r="I41" s="494"/>
      <c r="J41" s="494">
        <v>1</v>
      </c>
      <c r="K41" s="500"/>
      <c r="L41" s="501"/>
      <c r="M41" s="501">
        <v>1</v>
      </c>
      <c r="N41" s="494"/>
      <c r="O41" s="504">
        <v>2</v>
      </c>
      <c r="P41" s="500"/>
      <c r="Q41" s="494"/>
      <c r="R41" s="500"/>
      <c r="S41" s="494">
        <v>1</v>
      </c>
      <c r="T41" s="504"/>
      <c r="U41" s="500"/>
      <c r="V41" s="494"/>
      <c r="W41" s="494">
        <v>5</v>
      </c>
      <c r="X41" s="494"/>
      <c r="Y41" s="494">
        <v>3</v>
      </c>
      <c r="Z41" s="494">
        <v>4</v>
      </c>
      <c r="AA41" s="494"/>
    </row>
    <row r="42" spans="1:27" ht="15" customHeight="1">
      <c r="A42" s="499" t="s">
        <v>565</v>
      </c>
      <c r="B42" s="495">
        <f>SUM(C42:AA42)</f>
        <v>2</v>
      </c>
      <c r="C42" s="494"/>
      <c r="D42" s="494"/>
      <c r="E42" s="494"/>
      <c r="F42" s="494"/>
      <c r="G42" s="494"/>
      <c r="H42" s="494"/>
      <c r="I42" s="494"/>
      <c r="J42" s="494"/>
      <c r="K42" s="500"/>
      <c r="L42" s="501"/>
      <c r="M42" s="501"/>
      <c r="N42" s="494"/>
      <c r="O42" s="504"/>
      <c r="P42" s="500"/>
      <c r="Q42" s="494"/>
      <c r="R42" s="500"/>
      <c r="S42" s="494">
        <v>1</v>
      </c>
      <c r="T42" s="504"/>
      <c r="U42" s="500">
        <v>1</v>
      </c>
      <c r="V42" s="494"/>
      <c r="W42" s="494"/>
      <c r="X42" s="494"/>
      <c r="Y42" s="494"/>
      <c r="Z42" s="494"/>
      <c r="AA42" s="494"/>
    </row>
    <row r="43" spans="1:27" ht="15" customHeight="1">
      <c r="A43" s="499" t="s">
        <v>566</v>
      </c>
      <c r="B43" s="495"/>
      <c r="C43" s="494"/>
      <c r="D43" s="494"/>
      <c r="E43" s="494"/>
      <c r="F43" s="494"/>
      <c r="G43" s="494"/>
      <c r="H43" s="494"/>
      <c r="I43" s="494"/>
      <c r="J43" s="494"/>
      <c r="K43" s="500"/>
      <c r="L43" s="501"/>
      <c r="M43" s="501"/>
      <c r="N43" s="494"/>
      <c r="O43" s="504"/>
      <c r="P43" s="500"/>
      <c r="Q43" s="494"/>
      <c r="R43" s="500"/>
      <c r="S43" s="494"/>
      <c r="T43" s="504"/>
      <c r="U43" s="500"/>
      <c r="V43" s="494"/>
      <c r="W43" s="494"/>
      <c r="X43" s="494"/>
      <c r="Y43" s="494"/>
      <c r="Z43" s="494"/>
      <c r="AA43" s="494"/>
    </row>
    <row r="44" spans="1:27" ht="15" customHeight="1">
      <c r="A44" s="499" t="s">
        <v>567</v>
      </c>
      <c r="B44" s="495"/>
      <c r="C44" s="494"/>
      <c r="D44" s="494"/>
      <c r="E44" s="494"/>
      <c r="F44" s="494"/>
      <c r="G44" s="494"/>
      <c r="H44" s="494"/>
      <c r="I44" s="494"/>
      <c r="J44" s="494"/>
      <c r="K44" s="500"/>
      <c r="L44" s="501"/>
      <c r="M44" s="501"/>
      <c r="N44" s="494"/>
      <c r="O44" s="504"/>
      <c r="P44" s="500"/>
      <c r="Q44" s="494"/>
      <c r="R44" s="500"/>
      <c r="S44" s="494"/>
      <c r="T44" s="504"/>
      <c r="U44" s="500"/>
      <c r="V44" s="494"/>
      <c r="W44" s="494"/>
      <c r="X44" s="494"/>
      <c r="Y44" s="494"/>
      <c r="Z44" s="494"/>
      <c r="AA44" s="494"/>
    </row>
    <row r="45" spans="1:27" ht="15" customHeight="1">
      <c r="A45" s="499" t="s">
        <v>568</v>
      </c>
      <c r="B45" s="495">
        <f>SUM(C45:AA45)</f>
        <v>2</v>
      </c>
      <c r="C45" s="494"/>
      <c r="D45" s="494">
        <v>1</v>
      </c>
      <c r="E45" s="494"/>
      <c r="F45" s="494"/>
      <c r="G45" s="494"/>
      <c r="H45" s="494"/>
      <c r="I45" s="494"/>
      <c r="J45" s="494"/>
      <c r="K45" s="500"/>
      <c r="L45" s="501"/>
      <c r="M45" s="501"/>
      <c r="N45" s="494"/>
      <c r="O45" s="504"/>
      <c r="P45" s="500"/>
      <c r="Q45" s="494"/>
      <c r="R45" s="500"/>
      <c r="S45" s="494"/>
      <c r="T45" s="504"/>
      <c r="U45" s="500"/>
      <c r="V45" s="494"/>
      <c r="W45" s="494"/>
      <c r="X45" s="494"/>
      <c r="Y45" s="494"/>
      <c r="Z45" s="494">
        <v>1</v>
      </c>
      <c r="AA45" s="494"/>
    </row>
    <row r="46" spans="1:27" ht="15" customHeight="1">
      <c r="A46" s="499" t="s">
        <v>569</v>
      </c>
      <c r="B46" s="495">
        <f>SUM(C46:AA46)</f>
        <v>2</v>
      </c>
      <c r="C46" s="494"/>
      <c r="D46" s="494"/>
      <c r="E46" s="494"/>
      <c r="F46" s="494"/>
      <c r="G46" s="494"/>
      <c r="H46" s="494"/>
      <c r="I46" s="494"/>
      <c r="J46" s="494"/>
      <c r="K46" s="500"/>
      <c r="L46" s="501"/>
      <c r="M46" s="501"/>
      <c r="N46" s="494"/>
      <c r="O46" s="504">
        <v>2</v>
      </c>
      <c r="P46" s="500"/>
      <c r="Q46" s="494"/>
      <c r="R46" s="500"/>
      <c r="S46" s="494"/>
      <c r="T46" s="504"/>
      <c r="U46" s="500"/>
      <c r="V46" s="494"/>
      <c r="W46" s="494"/>
      <c r="X46" s="494"/>
      <c r="Y46" s="494"/>
      <c r="Z46" s="494"/>
      <c r="AA46" s="494"/>
    </row>
    <row r="47" spans="1:27" ht="15" customHeight="1">
      <c r="A47" s="499" t="s">
        <v>570</v>
      </c>
      <c r="B47" s="495">
        <f>SUM(C47:AA47)</f>
        <v>4</v>
      </c>
      <c r="C47" s="494"/>
      <c r="D47" s="494"/>
      <c r="E47" s="494"/>
      <c r="F47" s="494"/>
      <c r="G47" s="494"/>
      <c r="H47" s="494"/>
      <c r="I47" s="494"/>
      <c r="J47" s="494"/>
      <c r="K47" s="500"/>
      <c r="L47" s="501"/>
      <c r="M47" s="501"/>
      <c r="N47" s="494"/>
      <c r="O47" s="504"/>
      <c r="P47" s="500"/>
      <c r="Q47" s="494"/>
      <c r="R47" s="500">
        <v>3</v>
      </c>
      <c r="S47" s="494"/>
      <c r="T47" s="504"/>
      <c r="U47" s="500"/>
      <c r="V47" s="494"/>
      <c r="W47" s="494"/>
      <c r="X47" s="494">
        <v>1</v>
      </c>
      <c r="Y47" s="494"/>
      <c r="Z47" s="494"/>
      <c r="AA47" s="494"/>
    </row>
    <row r="48" spans="1:27" ht="15" customHeight="1">
      <c r="A48" s="499" t="s">
        <v>571</v>
      </c>
      <c r="B48" s="495">
        <f>SUM(C48:AA48)</f>
        <v>3</v>
      </c>
      <c r="C48" s="494"/>
      <c r="D48" s="494"/>
      <c r="E48" s="494"/>
      <c r="F48" s="494"/>
      <c r="G48" s="494"/>
      <c r="H48" s="494"/>
      <c r="I48" s="494"/>
      <c r="J48" s="494"/>
      <c r="K48" s="500"/>
      <c r="L48" s="505"/>
      <c r="M48" s="505"/>
      <c r="N48" s="494"/>
      <c r="O48" s="504"/>
      <c r="P48" s="500"/>
      <c r="Q48" s="494"/>
      <c r="R48" s="500"/>
      <c r="S48" s="494"/>
      <c r="T48" s="504"/>
      <c r="U48" s="500"/>
      <c r="V48" s="494"/>
      <c r="W48" s="494">
        <v>2</v>
      </c>
      <c r="X48" s="494"/>
      <c r="Y48" s="494"/>
      <c r="Z48" s="494"/>
      <c r="AA48" s="494">
        <v>1</v>
      </c>
    </row>
    <row r="49" spans="1:27" ht="18" customHeight="1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506" t="s">
        <v>408</v>
      </c>
      <c r="AA49" s="86"/>
    </row>
    <row r="8187" spans="2:242" ht="9" hidden="1" customHeight="1">
      <c r="I8187" s="110"/>
      <c r="J8187" s="110"/>
      <c r="K8187" s="110"/>
      <c r="L8187" s="111"/>
      <c r="M8187" s="111"/>
      <c r="N8187" s="111"/>
      <c r="O8187" s="111"/>
      <c r="P8187" s="111"/>
      <c r="Q8187" s="111"/>
      <c r="R8187" s="111"/>
      <c r="S8187" s="111"/>
      <c r="T8187" s="111"/>
      <c r="U8187" s="111"/>
      <c r="V8187" s="111"/>
      <c r="W8187" s="111"/>
      <c r="X8187" s="111"/>
      <c r="Y8187" s="111"/>
      <c r="Z8187" s="111"/>
      <c r="AA8187" s="111"/>
      <c r="AB8187" s="111"/>
      <c r="AC8187" s="111"/>
      <c r="AD8187" s="111"/>
      <c r="AE8187" s="111"/>
      <c r="AF8187" s="111"/>
      <c r="AG8187" s="111"/>
      <c r="AH8187" s="111"/>
      <c r="AI8187" s="111"/>
      <c r="AJ8187" s="111"/>
      <c r="AK8187" s="111"/>
      <c r="AL8187" s="111"/>
      <c r="AM8187" s="111"/>
      <c r="AN8187" s="111"/>
      <c r="AO8187" s="111"/>
      <c r="AP8187" s="111"/>
      <c r="AQ8187" s="111"/>
      <c r="AR8187" s="111"/>
      <c r="AS8187" s="111"/>
      <c r="AT8187" s="111"/>
      <c r="AU8187" s="111"/>
      <c r="AV8187" s="111"/>
      <c r="AW8187" s="111"/>
      <c r="AX8187" s="111"/>
      <c r="AY8187" s="111"/>
      <c r="AZ8187" s="111"/>
      <c r="BA8187" s="111"/>
      <c r="BB8187" s="111"/>
      <c r="BC8187" s="111"/>
      <c r="BD8187" s="111"/>
      <c r="BE8187" s="111"/>
      <c r="BF8187" s="111"/>
      <c r="BG8187" s="111"/>
      <c r="BH8187" s="111"/>
      <c r="BI8187" s="111"/>
      <c r="BJ8187" s="111"/>
      <c r="BK8187" s="111"/>
      <c r="BL8187" s="111"/>
      <c r="BM8187" s="111"/>
      <c r="BN8187" s="111"/>
      <c r="BO8187" s="111"/>
      <c r="BP8187" s="111"/>
      <c r="BQ8187" s="111"/>
      <c r="BR8187" s="111"/>
      <c r="BS8187" s="111"/>
      <c r="BT8187" s="111"/>
      <c r="BU8187" s="111"/>
      <c r="BV8187" s="111"/>
      <c r="BW8187" s="111"/>
      <c r="BX8187" s="111"/>
      <c r="BY8187" s="111"/>
      <c r="BZ8187" s="111"/>
      <c r="CA8187" s="111"/>
      <c r="CB8187" s="111"/>
      <c r="CC8187" s="111"/>
      <c r="CD8187" s="111"/>
      <c r="CE8187" s="111"/>
      <c r="CF8187" s="111"/>
      <c r="CG8187" s="111"/>
      <c r="CH8187" s="111"/>
      <c r="CI8187" s="111"/>
      <c r="CJ8187" s="111"/>
      <c r="CK8187" s="111"/>
      <c r="CL8187" s="111"/>
      <c r="CM8187" s="111"/>
      <c r="CN8187" s="111"/>
      <c r="CO8187" s="111"/>
      <c r="CP8187" s="111"/>
      <c r="CQ8187" s="111"/>
      <c r="CR8187" s="111"/>
      <c r="CS8187" s="111"/>
      <c r="CT8187" s="111"/>
      <c r="CU8187" s="111"/>
      <c r="CV8187" s="111"/>
      <c r="CW8187" s="111"/>
      <c r="CX8187" s="111"/>
      <c r="CY8187" s="111"/>
      <c r="CZ8187" s="111"/>
      <c r="DA8187" s="111"/>
      <c r="DB8187" s="111"/>
      <c r="DC8187" s="111"/>
      <c r="DD8187" s="111"/>
      <c r="DE8187" s="111"/>
      <c r="DF8187" s="111"/>
      <c r="DG8187" s="111"/>
      <c r="DH8187" s="111"/>
      <c r="DI8187" s="111"/>
      <c r="DJ8187" s="111"/>
      <c r="DK8187" s="111"/>
      <c r="DL8187" s="111"/>
      <c r="DM8187" s="111"/>
      <c r="DN8187" s="111"/>
      <c r="DO8187" s="111"/>
      <c r="DP8187" s="111"/>
      <c r="DQ8187" s="111"/>
      <c r="DR8187" s="111"/>
      <c r="DS8187" s="111"/>
      <c r="DT8187" s="111"/>
      <c r="DU8187" s="111"/>
      <c r="DV8187" s="111"/>
      <c r="DW8187" s="111"/>
      <c r="DX8187" s="111"/>
      <c r="DY8187" s="111"/>
      <c r="DZ8187" s="111"/>
      <c r="EA8187" s="111"/>
      <c r="EB8187" s="111"/>
      <c r="EC8187" s="111"/>
      <c r="ED8187" s="111"/>
      <c r="EE8187" s="111"/>
      <c r="EF8187" s="111"/>
      <c r="EG8187" s="111"/>
      <c r="EH8187" s="111"/>
      <c r="EI8187" s="111"/>
      <c r="EJ8187" s="111"/>
      <c r="EK8187" s="111"/>
      <c r="EL8187" s="111"/>
      <c r="EM8187" s="111"/>
      <c r="EN8187" s="111"/>
      <c r="EO8187" s="111"/>
      <c r="EP8187" s="111"/>
      <c r="EQ8187" s="111"/>
      <c r="ER8187" s="111"/>
      <c r="ES8187" s="111"/>
      <c r="ET8187" s="111"/>
      <c r="EU8187" s="111"/>
      <c r="EV8187" s="111"/>
      <c r="EW8187" s="111"/>
      <c r="EX8187" s="111"/>
      <c r="EY8187" s="111"/>
      <c r="EZ8187" s="111"/>
      <c r="FA8187" s="111"/>
      <c r="FB8187" s="111"/>
      <c r="FC8187" s="111"/>
      <c r="FD8187" s="111"/>
      <c r="FE8187" s="111"/>
      <c r="FF8187" s="111"/>
      <c r="FG8187" s="109"/>
      <c r="FH8187" s="109"/>
      <c r="FI8187" s="109"/>
      <c r="FJ8187" s="109"/>
      <c r="FK8187" s="109"/>
      <c r="FL8187" s="109"/>
      <c r="FM8187" s="109"/>
      <c r="FN8187" s="109"/>
      <c r="FO8187" s="109"/>
      <c r="FP8187" s="109"/>
      <c r="FQ8187" s="109"/>
      <c r="FR8187" s="109"/>
      <c r="FS8187" s="109"/>
      <c r="FT8187" s="109"/>
      <c r="FU8187" s="109"/>
      <c r="FV8187" s="109"/>
      <c r="FW8187" s="109"/>
      <c r="FX8187" s="109"/>
      <c r="FY8187" s="109"/>
      <c r="FZ8187" s="109"/>
      <c r="GA8187" s="109"/>
      <c r="GB8187" s="109"/>
      <c r="GC8187" s="109"/>
      <c r="GD8187" s="109"/>
      <c r="GE8187" s="109"/>
      <c r="GF8187" s="109"/>
      <c r="GG8187" s="109"/>
      <c r="GH8187" s="109"/>
      <c r="GI8187" s="109"/>
      <c r="GJ8187" s="109"/>
      <c r="GK8187" s="109"/>
      <c r="GL8187" s="109"/>
      <c r="GM8187" s="109"/>
      <c r="GN8187" s="109"/>
      <c r="GO8187" s="109"/>
      <c r="GP8187" s="109"/>
      <c r="GQ8187" s="109"/>
      <c r="GR8187" s="109"/>
      <c r="GS8187" s="109"/>
      <c r="GT8187" s="109"/>
      <c r="GU8187" s="109"/>
      <c r="GV8187" s="109"/>
      <c r="GW8187" s="109"/>
      <c r="GX8187" s="109"/>
      <c r="GY8187" s="109"/>
      <c r="GZ8187" s="109"/>
      <c r="HA8187" s="109"/>
      <c r="HB8187" s="109"/>
      <c r="HC8187" s="109"/>
      <c r="HD8187" s="109"/>
      <c r="HE8187" s="109"/>
      <c r="HF8187" s="109"/>
      <c r="HG8187" s="109"/>
      <c r="HH8187" s="109"/>
      <c r="HI8187" s="109"/>
      <c r="HJ8187" s="109"/>
      <c r="HK8187" s="109"/>
      <c r="HL8187" s="109"/>
      <c r="HM8187" s="109"/>
      <c r="HN8187" s="109"/>
      <c r="HO8187" s="109"/>
      <c r="HP8187" s="109"/>
      <c r="HQ8187" s="109"/>
      <c r="HR8187" s="109"/>
      <c r="HS8187" s="109"/>
      <c r="HT8187" s="109"/>
      <c r="HU8187" s="109"/>
      <c r="HV8187" s="109"/>
      <c r="HW8187" s="109"/>
      <c r="HX8187" s="109"/>
      <c r="HY8187" s="109"/>
      <c r="HZ8187" s="109"/>
      <c r="IA8187" s="109"/>
      <c r="IB8187" s="109"/>
      <c r="IC8187" s="109"/>
      <c r="ID8187" s="109"/>
      <c r="IE8187" s="109"/>
      <c r="IF8187" s="109"/>
      <c r="IG8187" s="109"/>
      <c r="IH8187" s="109"/>
    </row>
    <row r="8191" spans="2:242" ht="9" hidden="1" customHeight="1">
      <c r="B8191" s="112"/>
      <c r="C8191" s="112"/>
      <c r="D8191" s="112"/>
      <c r="E8191" s="112"/>
      <c r="F8191" s="112"/>
      <c r="G8191" s="112"/>
      <c r="H8191" s="112"/>
      <c r="I8191" s="112"/>
      <c r="J8191" s="112"/>
      <c r="K8191" s="112"/>
      <c r="L8191" s="112"/>
      <c r="M8191" s="112"/>
      <c r="N8191" s="112"/>
      <c r="O8191" s="112"/>
      <c r="P8191" s="112"/>
      <c r="Q8191" s="112"/>
      <c r="R8191" s="112"/>
      <c r="S8191" s="112"/>
      <c r="T8191" s="112"/>
      <c r="U8191" s="112"/>
      <c r="V8191" s="112"/>
      <c r="W8191" s="112"/>
      <c r="X8191" s="112"/>
      <c r="Y8191" s="112"/>
      <c r="Z8191" s="112"/>
      <c r="AA8191" s="112"/>
      <c r="AB8191" s="112"/>
      <c r="AC8191" s="112"/>
      <c r="AD8191" s="112"/>
      <c r="AE8191" s="112"/>
      <c r="AF8191" s="112"/>
      <c r="AG8191" s="112"/>
      <c r="AH8191" s="112"/>
      <c r="AI8191" s="112"/>
      <c r="AJ8191" s="112"/>
      <c r="AK8191" s="112"/>
      <c r="AL8191" s="112"/>
      <c r="AM8191" s="112"/>
      <c r="AN8191" s="112"/>
      <c r="AO8191" s="112"/>
      <c r="AP8191" s="112"/>
      <c r="AQ8191" s="112"/>
      <c r="AR8191" s="112"/>
      <c r="AS8191" s="112"/>
      <c r="AT8191" s="112"/>
      <c r="AU8191" s="112"/>
      <c r="AV8191" s="112"/>
      <c r="AW8191" s="112"/>
      <c r="AX8191" s="112"/>
      <c r="AY8191" s="112"/>
      <c r="AZ8191" s="112"/>
      <c r="BA8191" s="112"/>
      <c r="BB8191" s="112"/>
      <c r="BC8191" s="112"/>
      <c r="BD8191" s="112"/>
      <c r="BE8191" s="112"/>
      <c r="BF8191" s="112"/>
      <c r="BG8191" s="112"/>
      <c r="BH8191" s="112"/>
      <c r="BI8191" s="112"/>
      <c r="BJ8191" s="112"/>
      <c r="BK8191" s="112"/>
      <c r="BL8191" s="112"/>
      <c r="BM8191" s="112"/>
      <c r="BN8191" s="112"/>
      <c r="BO8191" s="112"/>
      <c r="BP8191" s="112"/>
      <c r="BQ8191" s="112"/>
      <c r="BR8191" s="112"/>
      <c r="BS8191" s="112"/>
      <c r="BT8191" s="113"/>
      <c r="BU8191" s="113"/>
      <c r="BV8191" s="113"/>
      <c r="BW8191" s="113"/>
      <c r="BX8191" s="113"/>
      <c r="BY8191" s="113"/>
      <c r="BZ8191" s="113"/>
      <c r="CA8191" s="113"/>
      <c r="CB8191" s="113"/>
      <c r="CC8191" s="113"/>
      <c r="CD8191" s="113"/>
      <c r="CE8191" s="113"/>
      <c r="CF8191" s="113"/>
      <c r="CG8191" s="113"/>
      <c r="CH8191" s="113"/>
      <c r="CI8191" s="113"/>
      <c r="CJ8191" s="113"/>
      <c r="CK8191" s="113"/>
      <c r="CL8191" s="113"/>
      <c r="CM8191" s="113"/>
      <c r="CN8191" s="113"/>
      <c r="CO8191" s="113"/>
      <c r="CP8191" s="113"/>
      <c r="CQ8191" s="113"/>
      <c r="CR8191" s="113"/>
      <c r="CS8191" s="113"/>
      <c r="CT8191" s="113"/>
      <c r="CU8191" s="113"/>
      <c r="CV8191" s="113"/>
      <c r="CW8191" s="114"/>
      <c r="CX8191" s="114"/>
      <c r="CY8191" s="114"/>
      <c r="CZ8191" s="114"/>
      <c r="DA8191" s="114"/>
      <c r="DB8191" s="114"/>
      <c r="DC8191" s="114"/>
      <c r="DD8191" s="114"/>
      <c r="DE8191" s="114"/>
      <c r="DF8191" s="114"/>
      <c r="DG8191" s="114"/>
      <c r="DH8191" s="114"/>
      <c r="DI8191" s="114"/>
      <c r="DJ8191" s="114"/>
      <c r="DK8191" s="114"/>
      <c r="DL8191" s="114"/>
      <c r="DM8191" s="114"/>
      <c r="DN8191" s="114"/>
      <c r="DO8191" s="114"/>
      <c r="DP8191" s="114"/>
      <c r="DQ8191" s="114"/>
      <c r="DR8191" s="114"/>
      <c r="DS8191" s="114"/>
      <c r="DT8191" s="114"/>
      <c r="DU8191" s="114"/>
      <c r="DV8191" s="114"/>
      <c r="DW8191" s="114"/>
      <c r="DX8191" s="114"/>
      <c r="DY8191" s="114"/>
      <c r="DZ8191" s="114"/>
      <c r="EA8191" s="114"/>
      <c r="EB8191" s="114"/>
      <c r="EC8191" s="114"/>
      <c r="ED8191" s="114"/>
      <c r="EE8191" s="114"/>
      <c r="EF8191" s="114"/>
      <c r="EG8191" s="114"/>
      <c r="EH8191" s="114"/>
      <c r="EI8191" s="114"/>
      <c r="EJ8191" s="114"/>
      <c r="EK8191" s="114"/>
      <c r="EL8191" s="114"/>
      <c r="EM8191" s="114"/>
      <c r="EN8191" s="114"/>
      <c r="EO8191" s="114"/>
      <c r="EP8191" s="114"/>
      <c r="EQ8191" s="114"/>
      <c r="ER8191" s="114"/>
      <c r="ES8191" s="114"/>
      <c r="ET8191" s="114"/>
      <c r="EU8191" s="114"/>
      <c r="EV8191" s="114"/>
      <c r="EW8191" s="114"/>
      <c r="EX8191" s="114"/>
      <c r="EY8191" s="114"/>
      <c r="EZ8191" s="114"/>
      <c r="FA8191" s="114"/>
      <c r="FB8191" s="114"/>
      <c r="FC8191" s="114"/>
      <c r="FD8191" s="114"/>
      <c r="FE8191" s="114"/>
      <c r="FF8191" s="114"/>
      <c r="FG8191" s="114"/>
      <c r="FH8191" s="114"/>
      <c r="FI8191" s="114"/>
      <c r="FJ8191" s="114"/>
      <c r="FK8191" s="114"/>
      <c r="FL8191" s="114"/>
      <c r="FM8191" s="114"/>
      <c r="FN8191" s="114"/>
      <c r="FO8191" s="114"/>
      <c r="FP8191" s="114"/>
      <c r="FQ8191" s="114"/>
      <c r="FR8191" s="114"/>
      <c r="FS8191" s="114"/>
      <c r="FT8191" s="114"/>
      <c r="FU8191" s="114"/>
      <c r="FV8191" s="114"/>
      <c r="FW8191" s="114"/>
      <c r="FX8191" s="114"/>
      <c r="FY8191" s="114"/>
      <c r="FZ8191" s="114"/>
      <c r="GA8191" s="114"/>
      <c r="GB8191" s="114"/>
      <c r="GC8191" s="114"/>
      <c r="GD8191" s="114"/>
      <c r="GE8191" s="114"/>
      <c r="GF8191" s="114"/>
      <c r="GG8191" s="114"/>
      <c r="GH8191" s="114"/>
      <c r="GI8191" s="114"/>
      <c r="GJ8191" s="114"/>
      <c r="GK8191" s="114"/>
      <c r="GL8191" s="114"/>
      <c r="GM8191" s="114"/>
      <c r="GN8191" s="114"/>
      <c r="GO8191" s="114"/>
      <c r="GP8191" s="114"/>
      <c r="GQ8191" s="114"/>
      <c r="GR8191" s="114"/>
      <c r="GS8191" s="114"/>
      <c r="GT8191" s="114"/>
      <c r="GU8191" s="114"/>
      <c r="GV8191" s="114"/>
      <c r="GW8191" s="114"/>
      <c r="GX8191" s="114"/>
      <c r="GY8191" s="114"/>
      <c r="GZ8191" s="114"/>
      <c r="HA8191" s="114"/>
      <c r="HB8191" s="114"/>
      <c r="HC8191" s="114"/>
      <c r="HD8191" s="114"/>
      <c r="HE8191" s="114"/>
      <c r="HF8191" s="114"/>
      <c r="HG8191" s="114"/>
      <c r="HH8191" s="114"/>
      <c r="HI8191" s="114"/>
      <c r="HJ8191" s="114"/>
      <c r="HK8191" s="114"/>
      <c r="HL8191" s="114"/>
      <c r="HM8191" s="114"/>
      <c r="HN8191" s="114"/>
      <c r="HO8191" s="114"/>
      <c r="HP8191" s="114"/>
      <c r="HQ8191" s="114"/>
      <c r="HR8191" s="114"/>
      <c r="HS8191" s="114"/>
      <c r="HT8191" s="114"/>
      <c r="HU8191" s="114"/>
      <c r="HV8191" s="114"/>
      <c r="HW8191" s="114"/>
      <c r="HX8191" s="114"/>
      <c r="HY8191" s="114"/>
      <c r="HZ8191" s="114"/>
      <c r="IA8191" s="114"/>
      <c r="IB8191" s="114"/>
      <c r="IC8191" s="114"/>
      <c r="ID8191" s="114"/>
      <c r="IE8191" s="114"/>
      <c r="IF8191" s="114"/>
      <c r="IG8191" s="114"/>
      <c r="IH8191" s="114"/>
    </row>
    <row r="8192" spans="2:242" ht="255" customHeight="1"/>
  </sheetData>
  <sheetProtection password="CA55" sheet="1" objects="1" scenarios="1"/>
  <mergeCells count="8">
    <mergeCell ref="G7:K7"/>
    <mergeCell ref="C7:D7"/>
    <mergeCell ref="O7:P7"/>
    <mergeCell ref="Z7:AA7"/>
    <mergeCell ref="A1:AA1"/>
    <mergeCell ref="A3:AA3"/>
    <mergeCell ref="A4:AA4"/>
    <mergeCell ref="A6:AA6"/>
  </mergeCells>
  <phoneticPr fontId="101" type="noConversion"/>
  <printOptions horizontalCentered="1"/>
  <pageMargins left="0.62992125984251968" right="0.75" top="0.70866141732283472" bottom="0.31496062992125984" header="0.23622047244094491" footer="0"/>
  <pageSetup scale="70" firstPageNumber="20" orientation="landscape" useFirstPageNumber="1" horizontalDpi="300" verticalDpi="300" r:id="rId1"/>
  <headerFooter alignWithMargins="0">
    <oddHeader>&amp;R&amp;"Helv,Negrita"&amp;12&amp;[21</oddHeader>
  </headerFooter>
  <rowBreaks count="3" manualBreakCount="3">
    <brk id="8186" max="16383" man="1"/>
    <brk id="8190" max="16383" man="1"/>
    <brk id="819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syncVertical="1" syncRef="B1" transitionEvaluation="1"/>
  <dimension ref="A1:S62"/>
  <sheetViews>
    <sheetView showGridLines="0" topLeftCell="B1" workbookViewId="0">
      <selection activeCell="C38" sqref="C38"/>
    </sheetView>
  </sheetViews>
  <sheetFormatPr baseColWidth="10" defaultColWidth="6.83203125" defaultRowHeight="10.5"/>
  <cols>
    <col min="1" max="1" width="0" style="2744" hidden="1" customWidth="1"/>
    <col min="2" max="2" width="29.5" style="2744" customWidth="1"/>
    <col min="3" max="3" width="7.33203125" style="2744" customWidth="1"/>
    <col min="4" max="4" width="8" style="2744" customWidth="1"/>
    <col min="5" max="5" width="9.33203125" style="2744" customWidth="1"/>
    <col min="6" max="6" width="8.5" style="2744" customWidth="1"/>
    <col min="7" max="7" width="9" style="2744" customWidth="1"/>
    <col min="8" max="8" width="8.5" style="2744" customWidth="1"/>
    <col min="9" max="9" width="8.33203125" style="2744" customWidth="1"/>
    <col min="10" max="10" width="9" style="2744" customWidth="1"/>
    <col min="11" max="11" width="8.6640625" style="2744" customWidth="1"/>
    <col min="12" max="12" width="9.6640625" style="2744" customWidth="1"/>
    <col min="13" max="14" width="9.33203125" style="2744" customWidth="1"/>
    <col min="15" max="16" width="9" style="2744" customWidth="1"/>
    <col min="17" max="17" width="9.33203125" style="2744" customWidth="1"/>
    <col min="18" max="18" width="9.6640625" style="2744" customWidth="1"/>
    <col min="19" max="19" width="8.83203125" style="2744" customWidth="1"/>
    <col min="20" max="16384" width="6.83203125" style="2744"/>
  </cols>
  <sheetData>
    <row r="1" spans="1:19" ht="23.25" customHeight="1">
      <c r="A1" s="2743" t="s">
        <v>359</v>
      </c>
      <c r="B1" s="3376" t="s">
        <v>359</v>
      </c>
      <c r="C1" s="3376"/>
      <c r="D1" s="3376"/>
      <c r="E1" s="3376"/>
      <c r="F1" s="3376"/>
      <c r="G1" s="3376"/>
      <c r="H1" s="3376"/>
      <c r="I1" s="3376"/>
      <c r="J1" s="3376"/>
      <c r="K1" s="3376"/>
      <c r="L1" s="3376"/>
      <c r="M1" s="3376"/>
      <c r="N1" s="3376"/>
      <c r="O1" s="3376"/>
      <c r="P1" s="3376"/>
      <c r="Q1" s="3376"/>
      <c r="R1" s="3376"/>
      <c r="S1" s="3376"/>
    </row>
    <row r="2" spans="1:19" ht="6.75" customHeight="1">
      <c r="A2" s="2743" t="s">
        <v>787</v>
      </c>
      <c r="B2" s="2745"/>
      <c r="C2" s="2745"/>
      <c r="D2" s="2745"/>
      <c r="E2" s="2745"/>
      <c r="F2" s="2745"/>
      <c r="G2" s="2745"/>
      <c r="H2" s="2745"/>
      <c r="I2" s="2745"/>
      <c r="J2" s="2745"/>
      <c r="K2" s="2745"/>
      <c r="L2" s="2745"/>
      <c r="M2" s="2746"/>
      <c r="N2" s="2746"/>
      <c r="O2" s="2746"/>
      <c r="P2" s="2746"/>
      <c r="Q2" s="2746"/>
      <c r="R2" s="2746"/>
      <c r="S2" s="2746"/>
    </row>
    <row r="3" spans="1:19" ht="15" customHeight="1">
      <c r="A3" s="2743" t="s">
        <v>788</v>
      </c>
      <c r="B3" s="3392" t="s">
        <v>830</v>
      </c>
      <c r="C3" s="3392"/>
      <c r="D3" s="3392"/>
      <c r="E3" s="3392"/>
      <c r="F3" s="3392"/>
      <c r="G3" s="3392"/>
      <c r="H3" s="3392"/>
      <c r="I3" s="3392"/>
      <c r="J3" s="3392"/>
      <c r="K3" s="3392"/>
      <c r="L3" s="3392"/>
      <c r="M3" s="3392"/>
      <c r="N3" s="3392"/>
      <c r="O3" s="3392"/>
      <c r="P3" s="3392"/>
      <c r="Q3" s="3392"/>
      <c r="R3" s="3392"/>
      <c r="S3" s="3392"/>
    </row>
    <row r="4" spans="1:19" ht="15" customHeight="1">
      <c r="A4" s="2743"/>
      <c r="B4" s="3392" t="s">
        <v>831</v>
      </c>
      <c r="C4" s="3392"/>
      <c r="D4" s="3392"/>
      <c r="E4" s="3392"/>
      <c r="F4" s="3392"/>
      <c r="G4" s="3392"/>
      <c r="H4" s="3392"/>
      <c r="I4" s="3392"/>
      <c r="J4" s="3392"/>
      <c r="K4" s="3392"/>
      <c r="L4" s="3392"/>
      <c r="M4" s="3392"/>
      <c r="N4" s="3392"/>
      <c r="O4" s="3392"/>
      <c r="P4" s="3392"/>
      <c r="Q4" s="3392"/>
      <c r="R4" s="3392"/>
      <c r="S4" s="3392"/>
    </row>
    <row r="5" spans="1:19" ht="4.5" hidden="1" customHeight="1">
      <c r="A5" s="2743" t="s">
        <v>790</v>
      </c>
      <c r="B5" s="2747"/>
      <c r="C5" s="2747"/>
      <c r="D5" s="2747"/>
      <c r="E5" s="2747"/>
      <c r="F5" s="2747"/>
      <c r="G5" s="2747"/>
      <c r="H5" s="2747"/>
      <c r="I5" s="2747"/>
      <c r="J5" s="2747"/>
      <c r="K5" s="2747"/>
      <c r="L5" s="2747"/>
      <c r="M5" s="2747"/>
      <c r="N5" s="2747"/>
      <c r="O5" s="2747"/>
      <c r="P5" s="2747"/>
      <c r="Q5" s="2747"/>
      <c r="R5" s="2747"/>
      <c r="S5" s="2747"/>
    </row>
    <row r="6" spans="1:19" ht="18.75" customHeight="1">
      <c r="B6" s="3378" t="s">
        <v>832</v>
      </c>
      <c r="C6" s="3378"/>
      <c r="D6" s="3378"/>
      <c r="E6" s="3378"/>
      <c r="F6" s="3378"/>
      <c r="G6" s="3378"/>
      <c r="H6" s="3378"/>
      <c r="I6" s="3378"/>
      <c r="J6" s="3378"/>
      <c r="K6" s="3378"/>
      <c r="L6" s="3378"/>
      <c r="M6" s="3378"/>
      <c r="N6" s="3378"/>
      <c r="O6" s="3378"/>
      <c r="P6" s="3378"/>
      <c r="Q6" s="3378"/>
      <c r="R6" s="3378"/>
      <c r="S6" s="3378"/>
    </row>
    <row r="7" spans="1:19" ht="12" customHeight="1">
      <c r="A7" s="2748"/>
      <c r="B7" s="2749" t="s">
        <v>396</v>
      </c>
      <c r="C7" s="2750" t="s">
        <v>414</v>
      </c>
      <c r="D7" s="2751" t="s">
        <v>792</v>
      </c>
      <c r="E7" s="2752" t="s">
        <v>793</v>
      </c>
      <c r="F7" s="2752" t="s">
        <v>794</v>
      </c>
      <c r="G7" s="2752" t="s">
        <v>795</v>
      </c>
      <c r="H7" s="2752" t="s">
        <v>796</v>
      </c>
      <c r="I7" s="2752" t="s">
        <v>797</v>
      </c>
      <c r="J7" s="2752" t="s">
        <v>798</v>
      </c>
      <c r="K7" s="2752" t="s">
        <v>799</v>
      </c>
      <c r="L7" s="2752" t="s">
        <v>800</v>
      </c>
      <c r="M7" s="2753" t="s">
        <v>801</v>
      </c>
      <c r="N7" s="2752" t="s">
        <v>802</v>
      </c>
      <c r="O7" s="2752" t="s">
        <v>803</v>
      </c>
      <c r="P7" s="2752" t="s">
        <v>804</v>
      </c>
      <c r="Q7" s="2752" t="s">
        <v>805</v>
      </c>
      <c r="R7" s="2752" t="s">
        <v>806</v>
      </c>
      <c r="S7" s="2752" t="s">
        <v>807</v>
      </c>
    </row>
    <row r="8" spans="1:19" ht="12" customHeight="1">
      <c r="A8" s="2754"/>
      <c r="B8" s="2755" t="s">
        <v>515</v>
      </c>
      <c r="C8" s="2756" t="s">
        <v>516</v>
      </c>
      <c r="D8" s="2757" t="s">
        <v>582</v>
      </c>
      <c r="E8" s="2758" t="s">
        <v>808</v>
      </c>
      <c r="F8" s="2758" t="s">
        <v>809</v>
      </c>
      <c r="G8" s="2758" t="s">
        <v>810</v>
      </c>
      <c r="H8" s="2758" t="s">
        <v>811</v>
      </c>
      <c r="I8" s="2758" t="s">
        <v>812</v>
      </c>
      <c r="J8" s="2758" t="s">
        <v>813</v>
      </c>
      <c r="K8" s="2758" t="s">
        <v>814</v>
      </c>
      <c r="L8" s="2758" t="s">
        <v>815</v>
      </c>
      <c r="M8" s="2759" t="s">
        <v>816</v>
      </c>
      <c r="N8" s="2758" t="s">
        <v>817</v>
      </c>
      <c r="O8" s="2758" t="s">
        <v>818</v>
      </c>
      <c r="P8" s="2758" t="s">
        <v>582</v>
      </c>
      <c r="Q8" s="2758" t="s">
        <v>582</v>
      </c>
      <c r="R8" s="2758" t="s">
        <v>819</v>
      </c>
      <c r="S8" s="2760" t="s">
        <v>820</v>
      </c>
    </row>
    <row r="9" spans="1:19" ht="12" customHeight="1">
      <c r="A9" s="2761"/>
      <c r="B9" s="2762"/>
      <c r="C9" s="2756" t="s">
        <v>528</v>
      </c>
      <c r="D9" s="2763"/>
      <c r="E9" s="2758" t="s">
        <v>821</v>
      </c>
      <c r="F9" s="2764" t="s">
        <v>822</v>
      </c>
      <c r="G9" s="2764"/>
      <c r="H9" s="2764"/>
      <c r="I9" s="2764"/>
      <c r="J9" s="2758" t="s">
        <v>823</v>
      </c>
      <c r="K9" s="2758" t="s">
        <v>824</v>
      </c>
      <c r="L9" s="2764"/>
      <c r="M9" s="2759" t="s">
        <v>825</v>
      </c>
      <c r="N9" s="2764"/>
      <c r="O9" s="2764"/>
      <c r="P9" s="2764"/>
      <c r="Q9" s="2765"/>
      <c r="R9" s="2758" t="s">
        <v>826</v>
      </c>
      <c r="S9" s="2764" t="s">
        <v>827</v>
      </c>
    </row>
    <row r="10" spans="1:19" ht="12" customHeight="1">
      <c r="A10" s="2766"/>
      <c r="B10" s="2767"/>
      <c r="C10" s="2768"/>
      <c r="D10" s="2769" t="s">
        <v>828</v>
      </c>
      <c r="E10" s="2769" t="s">
        <v>828</v>
      </c>
      <c r="F10" s="2769" t="s">
        <v>828</v>
      </c>
      <c r="G10" s="2769" t="s">
        <v>828</v>
      </c>
      <c r="H10" s="2769" t="s">
        <v>828</v>
      </c>
      <c r="I10" s="2769" t="s">
        <v>828</v>
      </c>
      <c r="J10" s="2769" t="s">
        <v>828</v>
      </c>
      <c r="K10" s="2769" t="s">
        <v>828</v>
      </c>
      <c r="L10" s="2769" t="s">
        <v>828</v>
      </c>
      <c r="M10" s="2769" t="s">
        <v>828</v>
      </c>
      <c r="N10" s="2769" t="s">
        <v>828</v>
      </c>
      <c r="O10" s="2769" t="s">
        <v>828</v>
      </c>
      <c r="P10" s="2769" t="s">
        <v>828</v>
      </c>
      <c r="Q10" s="2769" t="s">
        <v>828</v>
      </c>
      <c r="R10" s="2769" t="s">
        <v>828</v>
      </c>
      <c r="S10" s="2769" t="s">
        <v>828</v>
      </c>
    </row>
    <row r="11" spans="1:19" ht="18.75" customHeight="1">
      <c r="A11" s="2770"/>
      <c r="B11" s="2771" t="s">
        <v>621</v>
      </c>
      <c r="C11" s="2772">
        <f t="shared" ref="C11:H11" si="0">SUM(C12:C44)</f>
        <v>5234</v>
      </c>
      <c r="D11" s="2773">
        <f t="shared" si="0"/>
        <v>1501</v>
      </c>
      <c r="E11" s="2774">
        <f t="shared" si="0"/>
        <v>380</v>
      </c>
      <c r="F11" s="2774">
        <f t="shared" si="0"/>
        <v>499</v>
      </c>
      <c r="G11" s="2774">
        <f t="shared" si="0"/>
        <v>336</v>
      </c>
      <c r="H11" s="2774">
        <f t="shared" si="0"/>
        <v>398</v>
      </c>
      <c r="I11" s="2774">
        <f>SUM(I13:I44)</f>
        <v>180</v>
      </c>
      <c r="J11" s="2774">
        <f t="shared" ref="J11:S11" si="1">SUM(J12:J44)</f>
        <v>232</v>
      </c>
      <c r="K11" s="2774">
        <f t="shared" si="1"/>
        <v>152</v>
      </c>
      <c r="L11" s="2774">
        <f t="shared" si="1"/>
        <v>95</v>
      </c>
      <c r="M11" s="2775">
        <f t="shared" si="1"/>
        <v>127</v>
      </c>
      <c r="N11" s="2774">
        <f t="shared" si="1"/>
        <v>100</v>
      </c>
      <c r="O11" s="2774">
        <f t="shared" si="1"/>
        <v>120</v>
      </c>
      <c r="P11" s="2774">
        <f t="shared" si="1"/>
        <v>694</v>
      </c>
      <c r="Q11" s="2774">
        <f t="shared" si="1"/>
        <v>300</v>
      </c>
      <c r="R11" s="2774">
        <f t="shared" si="1"/>
        <v>41</v>
      </c>
      <c r="S11" s="2774">
        <f t="shared" si="1"/>
        <v>79</v>
      </c>
    </row>
    <row r="12" spans="1:19" ht="15" customHeight="1">
      <c r="A12" s="2776"/>
      <c r="B12" s="2777" t="s">
        <v>538</v>
      </c>
      <c r="C12" s="2778"/>
      <c r="D12" s="2778"/>
      <c r="E12" s="2779"/>
      <c r="F12" s="2780"/>
      <c r="G12" s="2780"/>
      <c r="H12" s="2780"/>
      <c r="I12" s="2781"/>
      <c r="J12" s="2780"/>
      <c r="K12" s="2780"/>
      <c r="L12" s="2780"/>
      <c r="M12" s="2780"/>
      <c r="N12" s="2780"/>
      <c r="O12" s="2780"/>
      <c r="P12" s="2780"/>
      <c r="Q12" s="2780"/>
      <c r="R12" s="2780"/>
      <c r="S12" s="2782"/>
    </row>
    <row r="13" spans="1:19" ht="15" customHeight="1">
      <c r="A13" s="2776"/>
      <c r="B13" s="2777" t="s">
        <v>539</v>
      </c>
      <c r="C13" s="2778">
        <f>SUM(D13:S13)</f>
        <v>9</v>
      </c>
      <c r="D13" s="2778">
        <v>4</v>
      </c>
      <c r="E13" s="2779"/>
      <c r="F13" s="2778"/>
      <c r="G13" s="2780"/>
      <c r="H13" s="2780"/>
      <c r="I13" s="2783"/>
      <c r="J13" s="2780">
        <v>2</v>
      </c>
      <c r="K13" s="2780"/>
      <c r="L13" s="2778">
        <v>1</v>
      </c>
      <c r="M13" s="2780"/>
      <c r="N13" s="2778"/>
      <c r="O13" s="2780"/>
      <c r="P13" s="2778">
        <v>2</v>
      </c>
      <c r="Q13" s="2780"/>
      <c r="R13" s="2780"/>
      <c r="S13" s="2784"/>
    </row>
    <row r="14" spans="1:19" ht="15" customHeight="1">
      <c r="A14" s="2776"/>
      <c r="B14" s="2777" t="s">
        <v>540</v>
      </c>
      <c r="C14" s="2778">
        <f>SUM(D14:S14)</f>
        <v>4</v>
      </c>
      <c r="D14" s="2780">
        <v>1</v>
      </c>
      <c r="E14" s="2779"/>
      <c r="F14" s="2780"/>
      <c r="G14" s="2780"/>
      <c r="H14" s="2780"/>
      <c r="I14" s="2780">
        <v>1</v>
      </c>
      <c r="J14" s="2780"/>
      <c r="K14" s="2780"/>
      <c r="L14" s="2780"/>
      <c r="M14" s="2780">
        <v>1</v>
      </c>
      <c r="N14" s="2780"/>
      <c r="O14" s="2778"/>
      <c r="P14" s="2780"/>
      <c r="Q14" s="2780">
        <v>1</v>
      </c>
      <c r="R14" s="2780"/>
      <c r="S14" s="2784"/>
    </row>
    <row r="15" spans="1:19" ht="15" customHeight="1">
      <c r="A15" s="2776"/>
      <c r="B15" s="2777" t="s">
        <v>541</v>
      </c>
      <c r="C15" s="2778"/>
      <c r="D15" s="2780"/>
      <c r="E15" s="2779"/>
      <c r="F15" s="2780"/>
      <c r="G15" s="2780"/>
      <c r="H15" s="2780"/>
      <c r="I15" s="2780"/>
      <c r="J15" s="2780"/>
      <c r="K15" s="2780"/>
      <c r="L15" s="2780"/>
      <c r="M15" s="2780"/>
      <c r="N15" s="2780"/>
      <c r="O15" s="2780"/>
      <c r="P15" s="2780"/>
      <c r="Q15" s="2780"/>
      <c r="R15" s="2780"/>
      <c r="S15" s="2785"/>
    </row>
    <row r="16" spans="1:19" ht="15" customHeight="1">
      <c r="A16" s="2776"/>
      <c r="B16" s="2777" t="s">
        <v>545</v>
      </c>
      <c r="C16" s="2778">
        <f>SUM(D16:S16)</f>
        <v>3</v>
      </c>
      <c r="D16" s="2778">
        <v>2</v>
      </c>
      <c r="E16" s="2780"/>
      <c r="F16" s="2780"/>
      <c r="G16" s="2780"/>
      <c r="H16" s="2780"/>
      <c r="I16" s="2780"/>
      <c r="J16" s="2780"/>
      <c r="K16" s="2780"/>
      <c r="L16" s="2780"/>
      <c r="M16" s="2780"/>
      <c r="N16" s="2780"/>
      <c r="O16" s="2780"/>
      <c r="P16" s="2778"/>
      <c r="Q16" s="2780">
        <v>1</v>
      </c>
      <c r="R16" s="2780"/>
      <c r="S16" s="2785"/>
    </row>
    <row r="17" spans="1:19" ht="15" customHeight="1">
      <c r="A17" s="2776"/>
      <c r="B17" s="2777" t="s">
        <v>543</v>
      </c>
      <c r="C17" s="2778">
        <f>SUM(D17:S17)</f>
        <v>3</v>
      </c>
      <c r="D17" s="2780"/>
      <c r="E17" s="2780"/>
      <c r="F17" s="2778"/>
      <c r="G17" s="2780"/>
      <c r="H17" s="2780"/>
      <c r="I17" s="2780"/>
      <c r="J17" s="2780"/>
      <c r="K17" s="2780"/>
      <c r="L17" s="2780"/>
      <c r="M17" s="2780"/>
      <c r="N17" s="2780"/>
      <c r="O17" s="2780"/>
      <c r="P17" s="2780">
        <v>1</v>
      </c>
      <c r="Q17" s="2780">
        <v>1</v>
      </c>
      <c r="R17" s="2780"/>
      <c r="S17" s="2785">
        <v>1</v>
      </c>
    </row>
    <row r="18" spans="1:19" ht="15" customHeight="1">
      <c r="A18" s="2776"/>
      <c r="B18" s="2777" t="s">
        <v>542</v>
      </c>
      <c r="C18" s="2778"/>
      <c r="D18" s="2778"/>
      <c r="E18" s="2779"/>
      <c r="F18" s="2780"/>
      <c r="G18" s="2780"/>
      <c r="H18" s="2780"/>
      <c r="I18" s="2780"/>
      <c r="J18" s="2780"/>
      <c r="K18" s="2780"/>
      <c r="L18" s="2780"/>
      <c r="M18" s="2780"/>
      <c r="N18" s="2780"/>
      <c r="O18" s="2780"/>
      <c r="P18" s="2780"/>
      <c r="Q18" s="2780"/>
      <c r="R18" s="2780"/>
      <c r="S18" s="2785"/>
    </row>
    <row r="19" spans="1:19" ht="15" customHeight="1">
      <c r="A19" s="2776"/>
      <c r="B19" s="2777" t="s">
        <v>544</v>
      </c>
      <c r="C19" s="2778"/>
      <c r="D19" s="2778"/>
      <c r="E19" s="2780"/>
      <c r="F19" s="2780"/>
      <c r="G19" s="2780"/>
      <c r="H19" s="2780"/>
      <c r="I19" s="2780"/>
      <c r="J19" s="2780"/>
      <c r="K19" s="2780"/>
      <c r="L19" s="2780"/>
      <c r="M19" s="2780"/>
      <c r="N19" s="2780"/>
      <c r="O19" s="2780"/>
      <c r="P19" s="2778"/>
      <c r="Q19" s="2780"/>
      <c r="R19" s="2780"/>
      <c r="S19" s="2785"/>
    </row>
    <row r="20" spans="1:19" ht="15" customHeight="1">
      <c r="A20" s="2776"/>
      <c r="B20" s="2777" t="s">
        <v>546</v>
      </c>
      <c r="C20" s="2778">
        <f>SUM(D20:S20)</f>
        <v>11</v>
      </c>
      <c r="D20" s="2778">
        <v>5</v>
      </c>
      <c r="E20" s="2779"/>
      <c r="F20" s="2778">
        <v>2</v>
      </c>
      <c r="G20" s="2780"/>
      <c r="H20" s="2780"/>
      <c r="I20" s="2780"/>
      <c r="J20" s="2780"/>
      <c r="K20" s="2780"/>
      <c r="L20" s="2780"/>
      <c r="M20" s="2780"/>
      <c r="N20" s="2778"/>
      <c r="O20" s="2778"/>
      <c r="P20" s="2778">
        <v>3</v>
      </c>
      <c r="Q20" s="2778"/>
      <c r="R20" s="2780"/>
      <c r="S20" s="2784">
        <v>1</v>
      </c>
    </row>
    <row r="21" spans="1:19" ht="15" customHeight="1">
      <c r="A21" s="2786"/>
      <c r="B21" s="2787" t="s">
        <v>547</v>
      </c>
      <c r="C21" s="2778">
        <f>SUM(D21:S21)</f>
        <v>2</v>
      </c>
      <c r="D21" s="2778"/>
      <c r="E21" s="2779"/>
      <c r="F21" s="2780">
        <v>1</v>
      </c>
      <c r="G21" s="2780"/>
      <c r="H21" s="2780">
        <v>1</v>
      </c>
      <c r="I21" s="2778"/>
      <c r="J21" s="2778"/>
      <c r="K21" s="2780"/>
      <c r="L21" s="2780"/>
      <c r="M21" s="2780"/>
      <c r="N21" s="2780"/>
      <c r="O21" s="2780"/>
      <c r="P21" s="2780"/>
      <c r="Q21" s="2780"/>
      <c r="R21" s="2780"/>
      <c r="S21" s="2785"/>
    </row>
    <row r="22" spans="1:19" ht="15" customHeight="1">
      <c r="A22" s="2786"/>
      <c r="B22" s="2787" t="s">
        <v>548</v>
      </c>
      <c r="C22" s="2778">
        <f>SUM(D22:S22)</f>
        <v>2</v>
      </c>
      <c r="D22" s="2778"/>
      <c r="E22" s="2779"/>
      <c r="F22" s="2780">
        <v>1</v>
      </c>
      <c r="G22" s="2780"/>
      <c r="H22" s="2780"/>
      <c r="I22" s="2780"/>
      <c r="J22" s="2780"/>
      <c r="K22" s="2780"/>
      <c r="L22" s="2780"/>
      <c r="M22" s="2780"/>
      <c r="N22" s="2780"/>
      <c r="O22" s="2778"/>
      <c r="P22" s="2778">
        <v>1</v>
      </c>
      <c r="Q22" s="2780"/>
      <c r="R22" s="2780"/>
      <c r="S22" s="2785"/>
    </row>
    <row r="23" spans="1:19" ht="15" customHeight="1">
      <c r="A23" s="2786"/>
      <c r="B23" s="2787" t="s">
        <v>549</v>
      </c>
      <c r="C23" s="2778">
        <f>SUM(D23:S23)</f>
        <v>2</v>
      </c>
      <c r="D23" s="2780"/>
      <c r="E23" s="2779"/>
      <c r="F23" s="2778"/>
      <c r="G23" s="2780"/>
      <c r="H23" s="2780"/>
      <c r="I23" s="2780">
        <v>1</v>
      </c>
      <c r="J23" s="2780"/>
      <c r="K23" s="2780"/>
      <c r="L23" s="2780"/>
      <c r="M23" s="2778">
        <v>1</v>
      </c>
      <c r="N23" s="2780"/>
      <c r="O23" s="2780"/>
      <c r="P23" s="2778"/>
      <c r="Q23" s="2780"/>
      <c r="R23" s="2780"/>
      <c r="S23" s="2785"/>
    </row>
    <row r="24" spans="1:19" ht="15" customHeight="1">
      <c r="A24" s="2786"/>
      <c r="B24" s="2787" t="s">
        <v>550</v>
      </c>
      <c r="C24" s="2778"/>
      <c r="D24" s="2778"/>
      <c r="E24" s="2779"/>
      <c r="F24" s="2778"/>
      <c r="G24" s="2780"/>
      <c r="H24" s="2780"/>
      <c r="I24" s="2780"/>
      <c r="J24" s="2780"/>
      <c r="K24" s="2780"/>
      <c r="L24" s="2780"/>
      <c r="M24" s="2780"/>
      <c r="N24" s="2780"/>
      <c r="O24" s="2780"/>
      <c r="P24" s="2780"/>
      <c r="Q24" s="2780"/>
      <c r="R24" s="2780"/>
      <c r="S24" s="2784"/>
    </row>
    <row r="25" spans="1:19" ht="15" customHeight="1">
      <c r="A25" s="2786"/>
      <c r="B25" s="2787" t="s">
        <v>551</v>
      </c>
      <c r="C25" s="2778">
        <f>SUM(D25:S25)</f>
        <v>36</v>
      </c>
      <c r="D25" s="2778">
        <v>18</v>
      </c>
      <c r="E25" s="2779">
        <v>2</v>
      </c>
      <c r="F25" s="2778"/>
      <c r="G25" s="2780"/>
      <c r="H25" s="2778">
        <v>1</v>
      </c>
      <c r="I25" s="2778">
        <v>1</v>
      </c>
      <c r="J25" s="2780">
        <v>3</v>
      </c>
      <c r="K25" s="2778">
        <v>2</v>
      </c>
      <c r="L25" s="2778"/>
      <c r="M25" s="2778">
        <v>2</v>
      </c>
      <c r="N25" s="2778"/>
      <c r="O25" s="2780"/>
      <c r="P25" s="2778">
        <v>2</v>
      </c>
      <c r="Q25" s="2778">
        <v>5</v>
      </c>
      <c r="R25" s="2780"/>
      <c r="S25" s="2784"/>
    </row>
    <row r="26" spans="1:19" ht="15" customHeight="1">
      <c r="A26" s="2786"/>
      <c r="B26" s="2787" t="s">
        <v>552</v>
      </c>
      <c r="C26" s="2778">
        <f>SUM(D26:S26)</f>
        <v>12</v>
      </c>
      <c r="D26" s="2778">
        <v>5</v>
      </c>
      <c r="E26" s="2780">
        <v>1</v>
      </c>
      <c r="F26" s="2778"/>
      <c r="G26" s="2780"/>
      <c r="H26" s="2780"/>
      <c r="I26" s="2780"/>
      <c r="J26" s="2780"/>
      <c r="K26" s="2780"/>
      <c r="L26" s="2780"/>
      <c r="M26" s="2780"/>
      <c r="N26" s="2780"/>
      <c r="O26" s="2780"/>
      <c r="P26" s="2778">
        <v>1</v>
      </c>
      <c r="Q26" s="2778">
        <v>2</v>
      </c>
      <c r="R26" s="2778"/>
      <c r="S26" s="2785">
        <v>3</v>
      </c>
    </row>
    <row r="27" spans="1:19" ht="15" customHeight="1">
      <c r="A27" s="2786"/>
      <c r="B27" s="2787" t="s">
        <v>553</v>
      </c>
      <c r="C27" s="2778">
        <f>SUM(D27:S27)</f>
        <v>7</v>
      </c>
      <c r="D27" s="2778">
        <v>3</v>
      </c>
      <c r="E27" s="2779"/>
      <c r="F27" s="2779"/>
      <c r="G27" s="2780">
        <v>1</v>
      </c>
      <c r="H27" s="2778"/>
      <c r="I27" s="2780"/>
      <c r="J27" s="2780"/>
      <c r="K27" s="2778"/>
      <c r="L27" s="2780"/>
      <c r="M27" s="2780"/>
      <c r="N27" s="2780"/>
      <c r="O27" s="2780"/>
      <c r="P27" s="2780">
        <v>3</v>
      </c>
      <c r="Q27" s="2780"/>
      <c r="R27" s="2780"/>
      <c r="S27" s="2785"/>
    </row>
    <row r="28" spans="1:19" ht="15" customHeight="1">
      <c r="A28" s="2786"/>
      <c r="B28" s="2787" t="s">
        <v>555</v>
      </c>
      <c r="C28" s="2778">
        <f>SUM(D28:S28)</f>
        <v>4</v>
      </c>
      <c r="D28" s="2788">
        <v>1</v>
      </c>
      <c r="E28" s="2779"/>
      <c r="F28" s="2780"/>
      <c r="G28" s="2780"/>
      <c r="H28" s="2780"/>
      <c r="I28" s="2780"/>
      <c r="J28" s="2780"/>
      <c r="K28" s="2780"/>
      <c r="L28" s="2780"/>
      <c r="M28" s="2780"/>
      <c r="N28" s="2780"/>
      <c r="O28" s="2780"/>
      <c r="P28" s="2778">
        <v>2</v>
      </c>
      <c r="Q28" s="2780">
        <v>1</v>
      </c>
      <c r="R28" s="2780"/>
      <c r="S28" s="2785"/>
    </row>
    <row r="29" spans="1:19" ht="15" customHeight="1">
      <c r="A29" s="2786"/>
      <c r="B29" s="2787" t="s">
        <v>556</v>
      </c>
      <c r="C29" s="2778">
        <f>SUM(D29:S29)</f>
        <v>5068</v>
      </c>
      <c r="D29" s="2778">
        <v>1426</v>
      </c>
      <c r="E29" s="2779">
        <v>376</v>
      </c>
      <c r="F29" s="2778">
        <v>479</v>
      </c>
      <c r="G29" s="2778">
        <v>335</v>
      </c>
      <c r="H29" s="2778">
        <v>393</v>
      </c>
      <c r="I29" s="2778">
        <v>175</v>
      </c>
      <c r="J29" s="2778">
        <v>224</v>
      </c>
      <c r="K29" s="2778">
        <v>150</v>
      </c>
      <c r="L29" s="2778">
        <v>94</v>
      </c>
      <c r="M29" s="2778">
        <v>123</v>
      </c>
      <c r="N29" s="2778">
        <v>100</v>
      </c>
      <c r="O29" s="2778">
        <v>118</v>
      </c>
      <c r="P29" s="2778">
        <v>675</v>
      </c>
      <c r="Q29" s="2778">
        <v>286</v>
      </c>
      <c r="R29" s="2778">
        <v>41</v>
      </c>
      <c r="S29" s="2784">
        <v>73</v>
      </c>
    </row>
    <row r="30" spans="1:19" ht="15" customHeight="1">
      <c r="A30" s="2786"/>
      <c r="B30" s="2787" t="s">
        <v>557</v>
      </c>
      <c r="C30" s="2778"/>
      <c r="D30" s="2780"/>
      <c r="E30" s="2779"/>
      <c r="F30" s="2780"/>
      <c r="G30" s="2780"/>
      <c r="H30" s="2780"/>
      <c r="I30" s="2780"/>
      <c r="J30" s="2780"/>
      <c r="K30" s="2780"/>
      <c r="L30" s="2780"/>
      <c r="M30" s="2780"/>
      <c r="N30" s="2780"/>
      <c r="O30" s="2780"/>
      <c r="P30" s="2780"/>
      <c r="Q30" s="2780"/>
      <c r="R30" s="2780"/>
      <c r="S30" s="2785"/>
    </row>
    <row r="31" spans="1:19" ht="15" customHeight="1">
      <c r="A31" s="2786"/>
      <c r="B31" s="2787" t="s">
        <v>558</v>
      </c>
      <c r="C31" s="2778">
        <f>SUM(D31:S31)</f>
        <v>4</v>
      </c>
      <c r="D31" s="2778">
        <v>1</v>
      </c>
      <c r="E31" s="2779"/>
      <c r="F31" s="2780">
        <v>1</v>
      </c>
      <c r="G31" s="2780"/>
      <c r="H31" s="2780">
        <v>1</v>
      </c>
      <c r="I31" s="2780"/>
      <c r="J31" s="2780"/>
      <c r="K31" s="2778"/>
      <c r="L31" s="2780"/>
      <c r="M31" s="2780"/>
      <c r="N31" s="2780"/>
      <c r="O31" s="2780"/>
      <c r="P31" s="2778">
        <v>1</v>
      </c>
      <c r="Q31" s="2780"/>
      <c r="R31" s="2780"/>
      <c r="S31" s="2785"/>
    </row>
    <row r="32" spans="1:19" ht="15" customHeight="1">
      <c r="A32" s="2786"/>
      <c r="B32" s="2787" t="s">
        <v>559</v>
      </c>
      <c r="C32" s="2778">
        <f>SUM(D32:S32)</f>
        <v>4</v>
      </c>
      <c r="D32" s="2778">
        <v>2</v>
      </c>
      <c r="E32" s="2779"/>
      <c r="F32" s="2780"/>
      <c r="G32" s="2780"/>
      <c r="H32" s="2778"/>
      <c r="I32" s="2780"/>
      <c r="J32" s="2780"/>
      <c r="K32" s="2780"/>
      <c r="L32" s="2780"/>
      <c r="M32" s="2780"/>
      <c r="N32" s="2780"/>
      <c r="O32" s="2780"/>
      <c r="P32" s="2780">
        <v>1</v>
      </c>
      <c r="Q32" s="2780">
        <v>1</v>
      </c>
      <c r="R32" s="2780"/>
      <c r="S32" s="2785"/>
    </row>
    <row r="33" spans="1:19" ht="15" customHeight="1">
      <c r="A33" s="2786"/>
      <c r="B33" s="2787" t="s">
        <v>560</v>
      </c>
      <c r="C33" s="2778"/>
      <c r="D33" s="2778"/>
      <c r="E33" s="2779"/>
      <c r="F33" s="2780"/>
      <c r="G33" s="2780"/>
      <c r="H33" s="2780"/>
      <c r="I33" s="2780"/>
      <c r="J33" s="2780"/>
      <c r="K33" s="2780"/>
      <c r="L33" s="2780"/>
      <c r="M33" s="2780"/>
      <c r="N33" s="2780"/>
      <c r="O33" s="2778"/>
      <c r="P33" s="2780"/>
      <c r="Q33" s="2780"/>
      <c r="R33" s="2780"/>
      <c r="S33" s="2785"/>
    </row>
    <row r="34" spans="1:19" ht="15" customHeight="1">
      <c r="A34" s="2786"/>
      <c r="B34" s="2787" t="s">
        <v>561</v>
      </c>
      <c r="C34" s="2778">
        <f t="shared" ref="C34:C41" si="2">SUM(D34:S34)</f>
        <v>1</v>
      </c>
      <c r="D34" s="2780"/>
      <c r="E34" s="2779"/>
      <c r="F34" s="2780"/>
      <c r="G34" s="2780"/>
      <c r="H34" s="2780"/>
      <c r="I34" s="2780"/>
      <c r="J34" s="2780"/>
      <c r="K34" s="2780"/>
      <c r="L34" s="2780"/>
      <c r="M34" s="2780"/>
      <c r="N34" s="2780"/>
      <c r="O34" s="2780">
        <v>1</v>
      </c>
      <c r="P34" s="2780"/>
      <c r="Q34" s="2780"/>
      <c r="R34" s="2780"/>
      <c r="S34" s="2785"/>
    </row>
    <row r="35" spans="1:19" ht="15" customHeight="1">
      <c r="A35" s="2786"/>
      <c r="B35" s="2787" t="s">
        <v>562</v>
      </c>
      <c r="C35" s="2778">
        <f t="shared" si="2"/>
        <v>4</v>
      </c>
      <c r="D35" s="2780">
        <v>3</v>
      </c>
      <c r="E35" s="2779"/>
      <c r="F35" s="2780"/>
      <c r="G35" s="2780"/>
      <c r="H35" s="2780"/>
      <c r="I35" s="2780"/>
      <c r="J35" s="2780"/>
      <c r="K35" s="2780"/>
      <c r="L35" s="2780"/>
      <c r="M35" s="2780"/>
      <c r="N35" s="2780"/>
      <c r="O35" s="2780"/>
      <c r="P35" s="2778"/>
      <c r="Q35" s="2780">
        <v>1</v>
      </c>
      <c r="R35" s="2780"/>
      <c r="S35" s="2785"/>
    </row>
    <row r="36" spans="1:19" ht="15" customHeight="1">
      <c r="A36" s="2786"/>
      <c r="B36" s="2787" t="s">
        <v>563</v>
      </c>
      <c r="C36" s="2778">
        <f t="shared" si="2"/>
        <v>30</v>
      </c>
      <c r="D36" s="2778">
        <v>15</v>
      </c>
      <c r="E36" s="2779">
        <v>1</v>
      </c>
      <c r="F36" s="2778">
        <v>11</v>
      </c>
      <c r="G36" s="2780"/>
      <c r="H36" s="2778">
        <v>2</v>
      </c>
      <c r="I36" s="2778"/>
      <c r="J36" s="2780"/>
      <c r="K36" s="2780"/>
      <c r="L36" s="2780"/>
      <c r="M36" s="2780"/>
      <c r="N36" s="2780"/>
      <c r="O36" s="2778"/>
      <c r="P36" s="2778"/>
      <c r="Q36" s="2780"/>
      <c r="R36" s="2780"/>
      <c r="S36" s="2784">
        <v>1</v>
      </c>
    </row>
    <row r="37" spans="1:19" ht="15" customHeight="1">
      <c r="A37" s="2786"/>
      <c r="B37" s="2787" t="s">
        <v>564</v>
      </c>
      <c r="C37" s="2778">
        <f t="shared" si="2"/>
        <v>13</v>
      </c>
      <c r="D37" s="2778">
        <v>6</v>
      </c>
      <c r="E37" s="2779"/>
      <c r="F37" s="2778">
        <v>3</v>
      </c>
      <c r="G37" s="2780"/>
      <c r="H37" s="2780"/>
      <c r="I37" s="2780"/>
      <c r="J37" s="2780">
        <v>3</v>
      </c>
      <c r="K37" s="2780"/>
      <c r="L37" s="2780"/>
      <c r="M37" s="2780"/>
      <c r="N37" s="2778"/>
      <c r="O37" s="2780"/>
      <c r="P37" s="2778">
        <v>1</v>
      </c>
      <c r="Q37" s="2780"/>
      <c r="R37" s="2780"/>
      <c r="S37" s="2785"/>
    </row>
    <row r="38" spans="1:19" ht="15" customHeight="1">
      <c r="A38" s="2786"/>
      <c r="B38" s="2787" t="s">
        <v>565</v>
      </c>
      <c r="C38" s="2778">
        <f t="shared" si="2"/>
        <v>1</v>
      </c>
      <c r="D38" s="2778">
        <v>1</v>
      </c>
      <c r="E38" s="2779"/>
      <c r="F38" s="2780"/>
      <c r="G38" s="2780"/>
      <c r="H38" s="2780"/>
      <c r="I38" s="2780"/>
      <c r="J38" s="2780"/>
      <c r="K38" s="2780"/>
      <c r="L38" s="2780"/>
      <c r="M38" s="2780"/>
      <c r="N38" s="2780"/>
      <c r="O38" s="2780"/>
      <c r="P38" s="2778"/>
      <c r="Q38" s="2780"/>
      <c r="R38" s="2780"/>
      <c r="S38" s="2785"/>
    </row>
    <row r="39" spans="1:19" ht="15" customHeight="1">
      <c r="A39" s="2786"/>
      <c r="B39" s="2787" t="s">
        <v>566</v>
      </c>
      <c r="C39" s="2778">
        <f t="shared" si="2"/>
        <v>2</v>
      </c>
      <c r="D39" s="2780">
        <v>2</v>
      </c>
      <c r="E39" s="2779"/>
      <c r="F39" s="2780"/>
      <c r="G39" s="2780"/>
      <c r="H39" s="2780"/>
      <c r="I39" s="2780"/>
      <c r="J39" s="2780"/>
      <c r="K39" s="2780"/>
      <c r="L39" s="2780"/>
      <c r="M39" s="2780"/>
      <c r="N39" s="2780"/>
      <c r="O39" s="2780"/>
      <c r="P39" s="2778"/>
      <c r="Q39" s="2780"/>
      <c r="R39" s="2780"/>
      <c r="S39" s="2785"/>
    </row>
    <row r="40" spans="1:19" ht="15" customHeight="1">
      <c r="A40" s="2786"/>
      <c r="B40" s="2787" t="s">
        <v>567</v>
      </c>
      <c r="C40" s="2778">
        <f t="shared" si="2"/>
        <v>1</v>
      </c>
      <c r="D40" s="2780">
        <v>1</v>
      </c>
      <c r="E40" s="2779"/>
      <c r="F40" s="2780"/>
      <c r="G40" s="2780"/>
      <c r="H40" s="2780"/>
      <c r="I40" s="2780"/>
      <c r="J40" s="2780"/>
      <c r="K40" s="2780"/>
      <c r="L40" s="2780"/>
      <c r="M40" s="2780"/>
      <c r="N40" s="2780"/>
      <c r="O40" s="2780"/>
      <c r="P40" s="2778"/>
      <c r="Q40" s="2780"/>
      <c r="R40" s="2780"/>
      <c r="S40" s="2785"/>
    </row>
    <row r="41" spans="1:19" ht="15" customHeight="1">
      <c r="A41" s="2786"/>
      <c r="B41" s="2787" t="s">
        <v>568</v>
      </c>
      <c r="C41" s="2778">
        <f t="shared" si="2"/>
        <v>4</v>
      </c>
      <c r="D41" s="2778">
        <v>2</v>
      </c>
      <c r="E41" s="2779"/>
      <c r="F41" s="2780">
        <v>1</v>
      </c>
      <c r="G41" s="2780"/>
      <c r="H41" s="2780"/>
      <c r="I41" s="2780"/>
      <c r="J41" s="2780"/>
      <c r="K41" s="2780"/>
      <c r="L41" s="2780"/>
      <c r="M41" s="2780"/>
      <c r="N41" s="2780"/>
      <c r="O41" s="2780"/>
      <c r="P41" s="2780"/>
      <c r="Q41" s="2780">
        <v>1</v>
      </c>
      <c r="R41" s="2780"/>
      <c r="S41" s="2785"/>
    </row>
    <row r="42" spans="1:19" ht="15" customHeight="1">
      <c r="A42" s="2786"/>
      <c r="B42" s="2787" t="s">
        <v>569</v>
      </c>
      <c r="C42" s="2778"/>
      <c r="D42" s="2780"/>
      <c r="E42" s="2779"/>
      <c r="F42" s="2780"/>
      <c r="G42" s="2780"/>
      <c r="H42" s="2780"/>
      <c r="I42" s="2780"/>
      <c r="J42" s="2780"/>
      <c r="K42" s="2780"/>
      <c r="L42" s="2780"/>
      <c r="M42" s="2780"/>
      <c r="N42" s="2780"/>
      <c r="O42" s="2780"/>
      <c r="P42" s="2780"/>
      <c r="Q42" s="2780"/>
      <c r="R42" s="2780"/>
      <c r="S42" s="2785"/>
    </row>
    <row r="43" spans="1:19" ht="15" customHeight="1">
      <c r="A43" s="2786"/>
      <c r="B43" s="2787" t="s">
        <v>570</v>
      </c>
      <c r="C43" s="2778">
        <f>SUM(D43:S43)</f>
        <v>2</v>
      </c>
      <c r="D43" s="2778">
        <v>1</v>
      </c>
      <c r="E43" s="2779"/>
      <c r="F43" s="2780"/>
      <c r="G43" s="2780"/>
      <c r="H43" s="2778"/>
      <c r="I43" s="2780"/>
      <c r="J43" s="2780"/>
      <c r="K43" s="2780"/>
      <c r="L43" s="2780"/>
      <c r="M43" s="2780"/>
      <c r="N43" s="2780"/>
      <c r="O43" s="2780"/>
      <c r="P43" s="2778">
        <v>1</v>
      </c>
      <c r="Q43" s="2780"/>
      <c r="R43" s="2780"/>
      <c r="S43" s="2785"/>
    </row>
    <row r="44" spans="1:19" ht="15" customHeight="1">
      <c r="A44" s="2786"/>
      <c r="B44" s="2787" t="s">
        <v>571</v>
      </c>
      <c r="C44" s="2778">
        <f>SUM(D44:S44)</f>
        <v>5</v>
      </c>
      <c r="D44" s="2780">
        <v>2</v>
      </c>
      <c r="E44" s="2779"/>
      <c r="F44" s="2780"/>
      <c r="G44" s="2780"/>
      <c r="H44" s="2780"/>
      <c r="I44" s="2778">
        <v>2</v>
      </c>
      <c r="J44" s="2780"/>
      <c r="K44" s="2780"/>
      <c r="L44" s="2780"/>
      <c r="M44" s="2780"/>
      <c r="N44" s="2780"/>
      <c r="O44" s="2780">
        <v>1</v>
      </c>
      <c r="P44" s="2780"/>
      <c r="Q44" s="2780"/>
      <c r="R44" s="2780"/>
      <c r="S44" s="2785"/>
    </row>
    <row r="45" spans="1:19" ht="15.75">
      <c r="A45" s="2788"/>
      <c r="C45" s="2788"/>
      <c r="D45" s="2788"/>
      <c r="E45" s="2788"/>
      <c r="F45" s="2788"/>
      <c r="G45" s="2788"/>
      <c r="H45" s="2788"/>
      <c r="I45" s="2788"/>
      <c r="J45" s="2788"/>
      <c r="K45" s="2788"/>
      <c r="L45" s="2788"/>
      <c r="M45" s="2788"/>
      <c r="N45" s="2788"/>
      <c r="O45" s="2788"/>
      <c r="P45" s="2788"/>
      <c r="Q45" s="2788"/>
      <c r="R45" s="2789" t="s">
        <v>408</v>
      </c>
    </row>
    <row r="48" spans="1:19">
      <c r="B48" s="2787" t="s">
        <v>563</v>
      </c>
      <c r="C48" s="2778">
        <f>SUM(D48:S48)</f>
        <v>35</v>
      </c>
      <c r="D48" s="2778">
        <v>14</v>
      </c>
      <c r="E48" s="2779"/>
      <c r="F48" s="2778">
        <v>8</v>
      </c>
      <c r="G48" s="2780">
        <v>1</v>
      </c>
      <c r="H48" s="2778">
        <v>1</v>
      </c>
      <c r="I48" s="2778">
        <v>1</v>
      </c>
      <c r="J48" s="2780"/>
      <c r="K48" s="2780">
        <v>1</v>
      </c>
      <c r="L48" s="2780"/>
      <c r="M48" s="2780"/>
      <c r="N48" s="2780"/>
      <c r="O48" s="2778"/>
      <c r="P48" s="2778">
        <v>7</v>
      </c>
      <c r="Q48" s="2780">
        <v>2</v>
      </c>
      <c r="R48" s="2780"/>
      <c r="S48" s="2784"/>
    </row>
    <row r="49" spans="2:19">
      <c r="B49" s="2787" t="s">
        <v>564</v>
      </c>
      <c r="C49" s="2778">
        <f>SUM(D49:S49)</f>
        <v>13</v>
      </c>
      <c r="D49" s="2778">
        <v>8</v>
      </c>
      <c r="E49" s="2779"/>
      <c r="F49" s="2778"/>
      <c r="G49" s="2780"/>
      <c r="H49" s="2780">
        <v>1</v>
      </c>
      <c r="I49" s="2780"/>
      <c r="J49" s="2780"/>
      <c r="K49" s="2780"/>
      <c r="L49" s="2780"/>
      <c r="M49" s="2780"/>
      <c r="N49" s="2778">
        <v>1</v>
      </c>
      <c r="O49" s="2780"/>
      <c r="P49" s="2778">
        <v>1</v>
      </c>
      <c r="Q49" s="2780">
        <v>2</v>
      </c>
      <c r="R49" s="2780"/>
      <c r="S49" s="2785"/>
    </row>
    <row r="50" spans="2:19">
      <c r="B50" s="2787" t="s">
        <v>551</v>
      </c>
      <c r="C50" s="2778">
        <f>SUM(D50:S50)</f>
        <v>44</v>
      </c>
      <c r="D50" s="2778">
        <v>23</v>
      </c>
      <c r="E50" s="2779"/>
      <c r="F50" s="2778"/>
      <c r="G50" s="2780">
        <v>1</v>
      </c>
      <c r="H50" s="2778">
        <v>1</v>
      </c>
      <c r="I50" s="2778">
        <v>3</v>
      </c>
      <c r="J50" s="2780"/>
      <c r="K50" s="2778">
        <v>2</v>
      </c>
      <c r="L50" s="2778">
        <v>1</v>
      </c>
      <c r="M50" s="2778"/>
      <c r="N50" s="2778">
        <v>1</v>
      </c>
      <c r="O50" s="2780"/>
      <c r="P50" s="2778">
        <v>1</v>
      </c>
      <c r="Q50" s="2778">
        <v>4</v>
      </c>
      <c r="R50" s="2780">
        <v>7</v>
      </c>
      <c r="S50" s="2784"/>
    </row>
    <row r="51" spans="2:19">
      <c r="B51" s="2787" t="s">
        <v>552</v>
      </c>
      <c r="C51" s="2778">
        <f>SUM(D51:S51)</f>
        <v>15</v>
      </c>
      <c r="D51" s="2778">
        <v>7</v>
      </c>
      <c r="E51" s="2780"/>
      <c r="F51" s="2778"/>
      <c r="G51" s="2780">
        <v>1</v>
      </c>
      <c r="H51" s="2780"/>
      <c r="I51" s="2780"/>
      <c r="J51" s="2780"/>
      <c r="K51" s="2780"/>
      <c r="L51" s="2780"/>
      <c r="M51" s="2780"/>
      <c r="N51" s="2780"/>
      <c r="O51" s="2780"/>
      <c r="P51" s="2778">
        <v>4</v>
      </c>
      <c r="Q51" s="2778">
        <v>2</v>
      </c>
      <c r="R51" s="2778"/>
      <c r="S51" s="2785">
        <v>1</v>
      </c>
    </row>
    <row r="52" spans="2:19">
      <c r="B52" s="2787" t="s">
        <v>553</v>
      </c>
      <c r="C52" s="2778">
        <f>SUM(D52:S52)</f>
        <v>11</v>
      </c>
      <c r="D52" s="2778">
        <v>6</v>
      </c>
      <c r="E52" s="2779"/>
      <c r="F52" s="2779"/>
      <c r="G52" s="2780">
        <v>2</v>
      </c>
      <c r="H52" s="2778"/>
      <c r="I52" s="2780"/>
      <c r="J52" s="2780"/>
      <c r="K52" s="2778"/>
      <c r="L52" s="2780"/>
      <c r="M52" s="2780">
        <v>2</v>
      </c>
      <c r="N52" s="2780"/>
      <c r="O52" s="2780"/>
      <c r="P52" s="2780"/>
      <c r="Q52" s="2780">
        <v>1</v>
      </c>
      <c r="R52" s="2780"/>
      <c r="S52" s="2785"/>
    </row>
    <row r="53" spans="2:19">
      <c r="B53" s="2744" t="s">
        <v>829</v>
      </c>
      <c r="C53" s="2744">
        <v>91</v>
      </c>
    </row>
    <row r="54" spans="2:19">
      <c r="B54" s="2787" t="s">
        <v>571</v>
      </c>
      <c r="C54" s="2778">
        <f>SUM(D54:S54)</f>
        <v>4</v>
      </c>
      <c r="D54" s="2780">
        <v>1</v>
      </c>
      <c r="E54" s="2779">
        <v>1</v>
      </c>
      <c r="F54" s="2780"/>
      <c r="G54" s="2780"/>
      <c r="H54" s="2780"/>
      <c r="I54" s="2778">
        <v>1</v>
      </c>
      <c r="J54" s="2780"/>
      <c r="K54" s="2780"/>
      <c r="L54" s="2780">
        <v>1</v>
      </c>
      <c r="M54" s="2780"/>
      <c r="N54" s="2780"/>
      <c r="O54" s="2780"/>
      <c r="P54" s="2780"/>
      <c r="Q54" s="2780"/>
      <c r="R54" s="2780"/>
      <c r="S54" s="2785"/>
    </row>
    <row r="56" spans="2:19">
      <c r="B56" s="2790" t="s">
        <v>833</v>
      </c>
      <c r="C56" s="2744">
        <v>126</v>
      </c>
    </row>
    <row r="57" spans="2:19">
      <c r="B57" s="2790" t="s">
        <v>834</v>
      </c>
      <c r="C57" s="2744">
        <v>19</v>
      </c>
    </row>
    <row r="58" spans="2:19">
      <c r="B58" s="2790" t="s">
        <v>837</v>
      </c>
      <c r="C58" s="2744">
        <v>14</v>
      </c>
    </row>
    <row r="59" spans="2:19">
      <c r="B59" s="2790" t="s">
        <v>838</v>
      </c>
      <c r="C59" s="2744">
        <v>18</v>
      </c>
    </row>
    <row r="60" spans="2:19">
      <c r="B60" s="2790" t="s">
        <v>839</v>
      </c>
      <c r="C60" s="2744">
        <v>8</v>
      </c>
    </row>
    <row r="61" spans="2:19">
      <c r="B61" s="2790" t="s">
        <v>840</v>
      </c>
      <c r="C61" s="2744">
        <v>8</v>
      </c>
    </row>
    <row r="62" spans="2:19">
      <c r="B62" s="2790" t="s">
        <v>841</v>
      </c>
      <c r="C62" s="2744">
        <v>45</v>
      </c>
    </row>
  </sheetData>
  <sheetProtection password="CA55" sheet="1" objects="1" scenarios="1"/>
  <mergeCells count="4">
    <mergeCell ref="B1:S1"/>
    <mergeCell ref="B3:S3"/>
    <mergeCell ref="B6:S6"/>
    <mergeCell ref="B4:S4"/>
  </mergeCells>
  <phoneticPr fontId="101" type="noConversion"/>
  <printOptions horizontalCentered="1"/>
  <pageMargins left="0.59055118110236227" right="0.19685039370078741" top="0.70866141732283472" bottom="0.39370078740157483" header="0" footer="0"/>
  <pageSetup scale="80" orientation="landscape" horizontalDpi="300" verticalDpi="300" r:id="rId1"/>
  <headerFooter alignWithMargins="0">
    <oddHeader>&amp;R&amp;"Helv,Negrita"&amp;12&amp;[22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U35"/>
  <sheetViews>
    <sheetView showGridLines="0" workbookViewId="0">
      <selection activeCell="C38" sqref="C38"/>
    </sheetView>
  </sheetViews>
  <sheetFormatPr baseColWidth="10" defaultColWidth="5.83203125" defaultRowHeight="9"/>
  <cols>
    <col min="1" max="1" width="24.83203125" style="116" customWidth="1"/>
    <col min="2" max="2" width="7.83203125" style="116" customWidth="1"/>
    <col min="3" max="3" width="13.5" style="116" customWidth="1"/>
    <col min="4" max="6" width="10.1640625" style="116" customWidth="1"/>
    <col min="7" max="7" width="6.1640625" style="116" customWidth="1"/>
    <col min="8" max="8" width="7.6640625" style="116" customWidth="1"/>
    <col min="9" max="9" width="9.33203125" style="116" customWidth="1"/>
    <col min="10" max="10" width="9.83203125" style="116" customWidth="1"/>
    <col min="11" max="12" width="8.5" style="116" customWidth="1"/>
    <col min="13" max="13" width="6.83203125" style="116" customWidth="1"/>
    <col min="14" max="14" width="8" style="116" hidden="1" customWidth="1"/>
    <col min="15" max="15" width="3.5" style="116" hidden="1" customWidth="1"/>
    <col min="16" max="16" width="7.1640625" style="116" customWidth="1"/>
    <col min="17" max="17" width="6.5" style="116" customWidth="1"/>
    <col min="18" max="18" width="8" style="116" customWidth="1"/>
    <col min="19" max="19" width="6.33203125" style="116" customWidth="1"/>
    <col min="20" max="20" width="8.1640625" style="116" customWidth="1"/>
    <col min="21" max="21" width="6.5" style="116" customWidth="1"/>
    <col min="22" max="16384" width="5.83203125" style="116"/>
  </cols>
  <sheetData>
    <row r="1" spans="1:21" ht="20.25" customHeight="1">
      <c r="A1" s="3398" t="s">
        <v>359</v>
      </c>
      <c r="B1" s="3398"/>
      <c r="C1" s="3398"/>
      <c r="D1" s="3398"/>
      <c r="E1" s="3398"/>
      <c r="F1" s="3398"/>
      <c r="G1" s="3398"/>
      <c r="H1" s="3398"/>
      <c r="I1" s="3398"/>
      <c r="J1" s="3398"/>
      <c r="K1" s="3398"/>
      <c r="L1" s="3398"/>
      <c r="M1" s="3398"/>
      <c r="N1" s="3398"/>
      <c r="O1" s="3398"/>
      <c r="P1" s="3398"/>
      <c r="Q1" s="3398"/>
      <c r="R1" s="3398"/>
      <c r="S1" s="3398"/>
      <c r="T1" s="3398"/>
      <c r="U1" s="3398"/>
    </row>
    <row r="2" spans="1:21" ht="12.7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</row>
    <row r="3" spans="1:21" ht="15" customHeight="1">
      <c r="A3" s="3399" t="s">
        <v>622</v>
      </c>
      <c r="B3" s="3399"/>
      <c r="C3" s="3399"/>
      <c r="D3" s="3399"/>
      <c r="E3" s="3399"/>
      <c r="F3" s="3399"/>
      <c r="G3" s="3399"/>
      <c r="H3" s="3399"/>
      <c r="I3" s="3399"/>
      <c r="J3" s="3399"/>
      <c r="K3" s="3399"/>
      <c r="L3" s="3399"/>
      <c r="M3" s="3399"/>
      <c r="N3" s="3399"/>
      <c r="O3" s="3399"/>
      <c r="P3" s="3399"/>
      <c r="Q3" s="3399"/>
      <c r="R3" s="3399"/>
      <c r="S3" s="3399"/>
      <c r="T3" s="3399"/>
      <c r="U3" s="3399"/>
    </row>
    <row r="4" spans="1:21" ht="15" customHeight="1">
      <c r="A4" s="3399" t="s">
        <v>275</v>
      </c>
      <c r="B4" s="3399"/>
      <c r="C4" s="3399"/>
      <c r="D4" s="3399"/>
      <c r="E4" s="3399"/>
      <c r="F4" s="3399"/>
      <c r="G4" s="3399"/>
      <c r="H4" s="3399"/>
      <c r="I4" s="3399"/>
      <c r="J4" s="3399"/>
      <c r="K4" s="3399"/>
      <c r="L4" s="3399"/>
      <c r="M4" s="3399"/>
      <c r="N4" s="3399"/>
      <c r="O4" s="3399"/>
      <c r="P4" s="3399"/>
      <c r="Q4" s="3399"/>
      <c r="R4" s="3399"/>
      <c r="S4" s="3399"/>
      <c r="T4" s="3399"/>
      <c r="U4" s="3399"/>
    </row>
    <row r="5" spans="1:21" ht="12" customHeight="1">
      <c r="A5" s="507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</row>
    <row r="6" spans="1:21" ht="15" customHeight="1">
      <c r="A6" s="3400" t="s">
        <v>1284</v>
      </c>
      <c r="B6" s="3401"/>
      <c r="C6" s="3400"/>
      <c r="D6" s="3400"/>
      <c r="E6" s="3400"/>
      <c r="F6" s="3400"/>
      <c r="G6" s="3400"/>
      <c r="H6" s="3400"/>
      <c r="I6" s="3400"/>
      <c r="J6" s="3400"/>
      <c r="K6" s="3400"/>
      <c r="L6" s="3400"/>
      <c r="M6" s="3400"/>
      <c r="N6" s="3400"/>
      <c r="O6" s="3400"/>
      <c r="P6" s="3400"/>
      <c r="Q6" s="3400"/>
      <c r="R6" s="3400"/>
      <c r="S6" s="3400"/>
      <c r="T6" s="3400"/>
      <c r="U6" s="3400"/>
    </row>
    <row r="7" spans="1:21" ht="14.25" customHeight="1">
      <c r="A7" s="991"/>
      <c r="B7" s="2509" t="s">
        <v>414</v>
      </c>
      <c r="C7" s="2294" t="s">
        <v>404</v>
      </c>
      <c r="D7" s="3395" t="s">
        <v>1105</v>
      </c>
      <c r="E7" s="3396"/>
      <c r="F7" s="3396"/>
      <c r="G7" s="3396"/>
      <c r="H7" s="3396"/>
      <c r="I7" s="3396"/>
      <c r="J7" s="3396"/>
      <c r="K7" s="3397"/>
      <c r="L7" s="2257"/>
      <c r="M7" s="3393" t="s">
        <v>406</v>
      </c>
      <c r="N7" s="3393"/>
      <c r="O7" s="3393"/>
      <c r="P7" s="3393"/>
      <c r="Q7" s="3393"/>
      <c r="R7" s="3393"/>
      <c r="S7" s="3393"/>
      <c r="T7" s="3393"/>
      <c r="U7" s="3394"/>
    </row>
    <row r="8" spans="1:21" ht="15" customHeight="1">
      <c r="A8" s="992" t="s">
        <v>623</v>
      </c>
      <c r="B8" s="2510" t="s">
        <v>516</v>
      </c>
      <c r="C8" s="2290" t="s">
        <v>518</v>
      </c>
      <c r="D8" s="2281" t="s">
        <v>517</v>
      </c>
      <c r="E8" s="2281" t="s">
        <v>979</v>
      </c>
      <c r="F8" s="2281" t="s">
        <v>517</v>
      </c>
      <c r="G8" s="2289" t="s">
        <v>991</v>
      </c>
      <c r="H8" s="2287" t="s">
        <v>1265</v>
      </c>
      <c r="I8" s="2285" t="s">
        <v>1267</v>
      </c>
      <c r="J8" s="995" t="s">
        <v>1279</v>
      </c>
      <c r="K8" s="996" t="s">
        <v>574</v>
      </c>
      <c r="L8" s="996" t="s">
        <v>1000</v>
      </c>
      <c r="M8" s="2291" t="s">
        <v>663</v>
      </c>
      <c r="N8" s="997" t="s">
        <v>522</v>
      </c>
      <c r="O8" s="994" t="s">
        <v>522</v>
      </c>
      <c r="P8" s="2291" t="s">
        <v>1103</v>
      </c>
      <c r="Q8" s="2307" t="s">
        <v>1103</v>
      </c>
      <c r="R8" s="2292" t="s">
        <v>1265</v>
      </c>
      <c r="S8" s="994" t="s">
        <v>659</v>
      </c>
      <c r="T8" s="2291" t="s">
        <v>687</v>
      </c>
      <c r="U8" s="2291" t="s">
        <v>526</v>
      </c>
    </row>
    <row r="9" spans="1:21" ht="15" customHeight="1">
      <c r="A9" s="991" t="s">
        <v>624</v>
      </c>
      <c r="B9" s="2510" t="s">
        <v>528</v>
      </c>
      <c r="C9" s="2278"/>
      <c r="D9" s="2285" t="s">
        <v>668</v>
      </c>
      <c r="E9" s="996" t="s">
        <v>1006</v>
      </c>
      <c r="F9" s="996" t="s">
        <v>608</v>
      </c>
      <c r="G9" s="2285" t="s">
        <v>992</v>
      </c>
      <c r="H9" s="2287" t="s">
        <v>1266</v>
      </c>
      <c r="I9" s="996" t="s">
        <v>1268</v>
      </c>
      <c r="J9" s="995" t="s">
        <v>1277</v>
      </c>
      <c r="K9" s="2285" t="s">
        <v>985</v>
      </c>
      <c r="L9" s="2285" t="s">
        <v>1001</v>
      </c>
      <c r="M9" s="2285" t="s">
        <v>664</v>
      </c>
      <c r="N9" s="997" t="s">
        <v>533</v>
      </c>
      <c r="O9" s="993" t="s">
        <v>662</v>
      </c>
      <c r="P9" s="2285" t="s">
        <v>694</v>
      </c>
      <c r="Q9" s="2290" t="s">
        <v>694</v>
      </c>
      <c r="R9" s="2292" t="s">
        <v>1266</v>
      </c>
      <c r="S9" s="998" t="s">
        <v>696</v>
      </c>
      <c r="T9" s="2285" t="s">
        <v>688</v>
      </c>
      <c r="U9" s="2285" t="s">
        <v>536</v>
      </c>
    </row>
    <row r="10" spans="1:21" ht="12" customHeight="1">
      <c r="A10" s="999"/>
      <c r="B10" s="2511"/>
      <c r="C10" s="2508"/>
      <c r="D10" s="2286" t="s">
        <v>669</v>
      </c>
      <c r="E10" s="1001" t="s">
        <v>981</v>
      </c>
      <c r="F10" s="1001" t="s">
        <v>983</v>
      </c>
      <c r="G10" s="2286" t="s">
        <v>984</v>
      </c>
      <c r="H10" s="2288" t="s">
        <v>661</v>
      </c>
      <c r="I10" s="1001" t="s">
        <v>1231</v>
      </c>
      <c r="J10" s="1002" t="s">
        <v>665</v>
      </c>
      <c r="K10" s="2286" t="s">
        <v>986</v>
      </c>
      <c r="L10" s="2286" t="s">
        <v>989</v>
      </c>
      <c r="M10" s="1001" t="s">
        <v>613</v>
      </c>
      <c r="N10" s="1003"/>
      <c r="O10" s="1000"/>
      <c r="P10" s="1001" t="s">
        <v>533</v>
      </c>
      <c r="Q10" s="2286" t="s">
        <v>662</v>
      </c>
      <c r="R10" s="2293" t="s">
        <v>661</v>
      </c>
      <c r="S10" s="1000" t="s">
        <v>699</v>
      </c>
      <c r="T10" s="1001" t="s">
        <v>535</v>
      </c>
      <c r="U10" s="1001"/>
    </row>
    <row r="11" spans="1:21" ht="15" customHeight="1">
      <c r="A11" s="118"/>
      <c r="B11" s="119"/>
      <c r="C11" s="121"/>
      <c r="D11" s="2282"/>
      <c r="E11" s="123"/>
      <c r="F11" s="123"/>
      <c r="G11" s="123"/>
      <c r="H11" s="121"/>
      <c r="I11" s="121"/>
      <c r="J11" s="121"/>
      <c r="K11" s="121"/>
      <c r="L11" s="121"/>
      <c r="M11" s="123"/>
      <c r="N11" s="122"/>
      <c r="O11" s="120"/>
      <c r="P11" s="121"/>
      <c r="Q11" s="123"/>
      <c r="R11" s="122"/>
      <c r="S11" s="120"/>
      <c r="T11" s="121"/>
      <c r="U11" s="123"/>
    </row>
    <row r="12" spans="1:21" ht="15" customHeight="1">
      <c r="A12" s="1004" t="s">
        <v>403</v>
      </c>
      <c r="B12" s="1005">
        <f>SUM(C12:U12)</f>
        <v>198</v>
      </c>
      <c r="C12" s="1007">
        <f t="shared" ref="C12:H12" si="0">SUM(C14:C34)</f>
        <v>2</v>
      </c>
      <c r="D12" s="1007">
        <f t="shared" si="0"/>
        <v>15</v>
      </c>
      <c r="E12" s="1007">
        <f t="shared" si="0"/>
        <v>5</v>
      </c>
      <c r="F12" s="1007">
        <f t="shared" si="0"/>
        <v>6</v>
      </c>
      <c r="G12" s="1007">
        <f t="shared" si="0"/>
        <v>93</v>
      </c>
      <c r="H12" s="1007">
        <f t="shared" si="0"/>
        <v>17</v>
      </c>
      <c r="I12" s="1006"/>
      <c r="J12" s="1006">
        <f>SUM(J14:J34)</f>
        <v>18</v>
      </c>
      <c r="K12" s="1006">
        <f>SUM(K14:K34)</f>
        <v>17</v>
      </c>
      <c r="L12" s="1006">
        <f>SUM(L14:L34)</f>
        <v>7</v>
      </c>
      <c r="M12" s="1006">
        <f>SUM(M14:M34)</f>
        <v>2</v>
      </c>
      <c r="N12" s="1006"/>
      <c r="O12" s="1006"/>
      <c r="P12" s="1007">
        <f>SUM(P14:P34)</f>
        <v>3</v>
      </c>
      <c r="Q12" s="1007"/>
      <c r="R12" s="1006">
        <f>SUM(R14:R34)</f>
        <v>11</v>
      </c>
      <c r="S12" s="1006"/>
      <c r="T12" s="1007">
        <f>SUM(T14:T34)</f>
        <v>1</v>
      </c>
      <c r="U12" s="1006">
        <f>SUM(U14:U34)</f>
        <v>1</v>
      </c>
    </row>
    <row r="13" spans="1:21" ht="15" customHeight="1">
      <c r="A13" s="249"/>
      <c r="B13" s="250"/>
      <c r="C13" s="2280"/>
      <c r="D13" s="2283"/>
      <c r="E13" s="2283"/>
      <c r="F13" s="2283"/>
      <c r="G13" s="2283"/>
      <c r="H13" s="252"/>
      <c r="I13" s="253"/>
      <c r="J13" s="255"/>
      <c r="K13" s="255"/>
      <c r="L13" s="255"/>
      <c r="M13" s="256"/>
      <c r="N13" s="254"/>
      <c r="O13" s="251"/>
      <c r="P13" s="2280"/>
      <c r="Q13" s="2283"/>
      <c r="R13" s="254"/>
      <c r="S13" s="253"/>
      <c r="T13" s="255"/>
      <c r="U13" s="255"/>
    </row>
    <row r="14" spans="1:21" ht="18" customHeight="1">
      <c r="A14" s="510" t="s">
        <v>625</v>
      </c>
      <c r="B14" s="511">
        <f>SUM(D14:U14)</f>
        <v>6</v>
      </c>
      <c r="C14" s="2279"/>
      <c r="D14" s="2284">
        <v>1</v>
      </c>
      <c r="E14" s="2284"/>
      <c r="F14" s="2284"/>
      <c r="G14" s="2284"/>
      <c r="H14" s="513"/>
      <c r="I14" s="514"/>
      <c r="J14" s="514">
        <v>2</v>
      </c>
      <c r="K14" s="514">
        <v>2</v>
      </c>
      <c r="L14" s="514">
        <v>1</v>
      </c>
      <c r="M14" s="514"/>
      <c r="N14" s="514"/>
      <c r="O14" s="512"/>
      <c r="P14" s="2277"/>
      <c r="Q14" s="2284"/>
      <c r="R14" s="515"/>
      <c r="S14" s="512"/>
      <c r="T14" s="2277"/>
      <c r="U14" s="515"/>
    </row>
    <row r="15" spans="1:21" ht="18" customHeight="1">
      <c r="A15" s="510" t="s">
        <v>626</v>
      </c>
      <c r="B15" s="511">
        <f>SUM(D15:U15)</f>
        <v>4</v>
      </c>
      <c r="C15" s="2279"/>
      <c r="D15" s="2284"/>
      <c r="E15" s="2284"/>
      <c r="F15" s="2284"/>
      <c r="G15" s="2284">
        <v>2</v>
      </c>
      <c r="H15" s="513"/>
      <c r="I15" s="514"/>
      <c r="J15" s="514">
        <v>1</v>
      </c>
      <c r="K15" s="515">
        <v>1</v>
      </c>
      <c r="L15" s="515"/>
      <c r="M15" s="514"/>
      <c r="N15" s="514"/>
      <c r="O15" s="514"/>
      <c r="P15" s="512"/>
      <c r="Q15" s="2284"/>
      <c r="R15" s="515"/>
      <c r="S15" s="514"/>
      <c r="T15" s="512"/>
      <c r="U15" s="515"/>
    </row>
    <row r="16" spans="1:21" ht="18" customHeight="1">
      <c r="A16" s="510" t="s">
        <v>627</v>
      </c>
      <c r="B16" s="511">
        <f>SUM(D16:U16)</f>
        <v>2</v>
      </c>
      <c r="C16" s="2279"/>
      <c r="D16" s="2284"/>
      <c r="E16" s="2284"/>
      <c r="F16" s="2284"/>
      <c r="G16" s="2284">
        <v>2</v>
      </c>
      <c r="H16" s="513"/>
      <c r="I16" s="514"/>
      <c r="J16" s="514"/>
      <c r="K16" s="514"/>
      <c r="L16" s="514"/>
      <c r="M16" s="514"/>
      <c r="N16" s="514"/>
      <c r="O16" s="514"/>
      <c r="P16" s="514"/>
      <c r="Q16" s="514"/>
      <c r="R16" s="514"/>
      <c r="S16" s="514"/>
      <c r="T16" s="514"/>
      <c r="U16" s="514"/>
    </row>
    <row r="17" spans="1:21" ht="18" customHeight="1">
      <c r="A17" s="510" t="s">
        <v>628</v>
      </c>
      <c r="B17" s="511"/>
      <c r="C17" s="2279"/>
      <c r="D17" s="2284"/>
      <c r="E17" s="2284"/>
      <c r="F17" s="2284"/>
      <c r="G17" s="2284"/>
      <c r="H17" s="513"/>
      <c r="I17" s="514"/>
      <c r="J17" s="514"/>
      <c r="K17" s="514"/>
      <c r="L17" s="514"/>
      <c r="M17" s="514"/>
      <c r="N17" s="514"/>
      <c r="O17" s="514"/>
      <c r="P17" s="514"/>
      <c r="Q17" s="514"/>
      <c r="R17" s="514"/>
      <c r="S17" s="514"/>
      <c r="T17" s="514"/>
      <c r="U17" s="514"/>
    </row>
    <row r="18" spans="1:21" ht="18" customHeight="1">
      <c r="A18" s="510" t="s">
        <v>629</v>
      </c>
      <c r="B18" s="511">
        <f>SUM(D18:U18)</f>
        <v>13</v>
      </c>
      <c r="C18" s="2279"/>
      <c r="D18" s="2284"/>
      <c r="E18" s="2284"/>
      <c r="F18" s="2284">
        <v>1</v>
      </c>
      <c r="G18" s="2284">
        <v>6</v>
      </c>
      <c r="H18" s="513"/>
      <c r="I18" s="514"/>
      <c r="J18" s="514"/>
      <c r="K18" s="514">
        <v>3</v>
      </c>
      <c r="L18" s="514">
        <v>1</v>
      </c>
      <c r="M18" s="514">
        <v>1</v>
      </c>
      <c r="N18" s="514"/>
      <c r="O18" s="514"/>
      <c r="P18" s="514"/>
      <c r="Q18" s="514"/>
      <c r="R18" s="514">
        <v>1</v>
      </c>
      <c r="S18" s="514"/>
      <c r="T18" s="514"/>
      <c r="U18" s="514"/>
    </row>
    <row r="19" spans="1:21" ht="18" customHeight="1">
      <c r="A19" s="510" t="s">
        <v>630</v>
      </c>
      <c r="B19" s="511"/>
      <c r="C19" s="2279"/>
      <c r="D19" s="2284"/>
      <c r="E19" s="2284"/>
      <c r="F19" s="2284"/>
      <c r="G19" s="2284"/>
      <c r="H19" s="513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4"/>
    </row>
    <row r="20" spans="1:21" ht="18" customHeight="1">
      <c r="A20" s="510" t="s">
        <v>631</v>
      </c>
      <c r="B20" s="511">
        <f>SUM(D20:U20)</f>
        <v>3</v>
      </c>
      <c r="C20" s="2279"/>
      <c r="D20" s="2284"/>
      <c r="E20" s="2284">
        <v>1</v>
      </c>
      <c r="F20" s="2284"/>
      <c r="G20" s="2284">
        <v>2</v>
      </c>
      <c r="H20" s="513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514"/>
      <c r="T20" s="514"/>
      <c r="U20" s="514"/>
    </row>
    <row r="21" spans="1:21" ht="18" customHeight="1">
      <c r="A21" s="510" t="s">
        <v>632</v>
      </c>
      <c r="B21" s="511">
        <f>SUM(D21:U21)</f>
        <v>9</v>
      </c>
      <c r="C21" s="2279"/>
      <c r="D21" s="2284"/>
      <c r="E21" s="2284"/>
      <c r="F21" s="2284"/>
      <c r="G21" s="2284">
        <v>6</v>
      </c>
      <c r="H21" s="513">
        <v>1</v>
      </c>
      <c r="I21" s="514"/>
      <c r="J21" s="514">
        <v>2</v>
      </c>
      <c r="K21" s="514"/>
      <c r="L21" s="514"/>
      <c r="M21" s="514"/>
      <c r="N21" s="514"/>
      <c r="O21" s="514"/>
      <c r="P21" s="514"/>
      <c r="Q21" s="514"/>
      <c r="R21" s="514"/>
      <c r="S21" s="514"/>
      <c r="T21" s="514"/>
      <c r="U21" s="514"/>
    </row>
    <row r="22" spans="1:21" ht="18" customHeight="1">
      <c r="A22" s="510" t="s">
        <v>633</v>
      </c>
      <c r="B22" s="511"/>
      <c r="C22" s="2279"/>
      <c r="D22" s="2284"/>
      <c r="E22" s="2284"/>
      <c r="F22" s="2284"/>
      <c r="G22" s="2284"/>
      <c r="H22" s="513"/>
      <c r="I22" s="514"/>
      <c r="J22" s="514"/>
      <c r="K22" s="514"/>
      <c r="L22" s="514"/>
      <c r="M22" s="514"/>
      <c r="N22" s="514"/>
      <c r="O22" s="514"/>
      <c r="P22" s="514"/>
      <c r="Q22" s="514"/>
      <c r="R22" s="514"/>
      <c r="S22" s="514"/>
      <c r="T22" s="514"/>
      <c r="U22" s="514"/>
    </row>
    <row r="23" spans="1:21" ht="18" customHeight="1">
      <c r="A23" s="510" t="s">
        <v>634</v>
      </c>
      <c r="B23" s="511">
        <f t="shared" ref="B23:B28" si="1">SUM(D23:U23)</f>
        <v>1</v>
      </c>
      <c r="C23" s="2279"/>
      <c r="D23" s="2284"/>
      <c r="E23" s="2284"/>
      <c r="F23" s="2284"/>
      <c r="G23" s="2284"/>
      <c r="H23" s="513">
        <v>1</v>
      </c>
      <c r="I23" s="514"/>
      <c r="J23" s="514"/>
      <c r="K23" s="514"/>
      <c r="L23" s="514"/>
      <c r="M23" s="514"/>
      <c r="N23" s="514"/>
      <c r="O23" s="514"/>
      <c r="P23" s="514"/>
      <c r="Q23" s="514"/>
      <c r="R23" s="514"/>
      <c r="S23" s="514"/>
      <c r="T23" s="514"/>
      <c r="U23" s="514"/>
    </row>
    <row r="24" spans="1:21" ht="18" customHeight="1">
      <c r="A24" s="510" t="s">
        <v>635</v>
      </c>
      <c r="B24" s="511">
        <f t="shared" si="1"/>
        <v>2</v>
      </c>
      <c r="C24" s="2279"/>
      <c r="D24" s="2284">
        <v>1</v>
      </c>
      <c r="E24" s="2284"/>
      <c r="F24" s="2284"/>
      <c r="G24" s="2284"/>
      <c r="H24" s="513">
        <v>1</v>
      </c>
      <c r="I24" s="514"/>
      <c r="J24" s="514"/>
      <c r="K24" s="514"/>
      <c r="L24" s="514"/>
      <c r="M24" s="514"/>
      <c r="N24" s="514"/>
      <c r="O24" s="514"/>
      <c r="P24" s="514"/>
      <c r="Q24" s="514"/>
      <c r="R24" s="514"/>
      <c r="S24" s="514"/>
      <c r="T24" s="514"/>
      <c r="U24" s="514"/>
    </row>
    <row r="25" spans="1:21" ht="18" customHeight="1">
      <c r="A25" s="510" t="s">
        <v>636</v>
      </c>
      <c r="B25" s="511">
        <f t="shared" si="1"/>
        <v>5</v>
      </c>
      <c r="C25" s="2279"/>
      <c r="D25" s="2284">
        <v>1</v>
      </c>
      <c r="E25" s="2284"/>
      <c r="F25" s="2284"/>
      <c r="G25" s="2284">
        <v>4</v>
      </c>
      <c r="H25" s="513"/>
      <c r="I25" s="514"/>
      <c r="J25" s="514"/>
      <c r="K25" s="514"/>
      <c r="L25" s="514"/>
      <c r="M25" s="514"/>
      <c r="N25" s="514"/>
      <c r="O25" s="514"/>
      <c r="P25" s="514"/>
      <c r="Q25" s="514"/>
      <c r="R25" s="514"/>
      <c r="S25" s="514"/>
      <c r="T25" s="514"/>
      <c r="U25" s="514"/>
    </row>
    <row r="26" spans="1:21" ht="18" customHeight="1">
      <c r="A26" s="510" t="s">
        <v>637</v>
      </c>
      <c r="B26" s="511">
        <f t="shared" si="1"/>
        <v>17</v>
      </c>
      <c r="C26" s="2279"/>
      <c r="D26" s="2284">
        <v>2</v>
      </c>
      <c r="E26" s="2284"/>
      <c r="F26" s="2284">
        <v>1</v>
      </c>
      <c r="G26" s="2284">
        <v>12</v>
      </c>
      <c r="H26" s="513">
        <v>1</v>
      </c>
      <c r="I26" s="514"/>
      <c r="J26" s="514"/>
      <c r="K26" s="514"/>
      <c r="L26" s="514"/>
      <c r="M26" s="514"/>
      <c r="N26" s="514"/>
      <c r="O26" s="514"/>
      <c r="P26" s="514"/>
      <c r="Q26" s="514"/>
      <c r="R26" s="514">
        <v>1</v>
      </c>
      <c r="S26" s="514"/>
      <c r="T26" s="514"/>
      <c r="U26" s="514"/>
    </row>
    <row r="27" spans="1:21" ht="18" customHeight="1">
      <c r="A27" s="510" t="s">
        <v>620</v>
      </c>
      <c r="B27" s="511">
        <f t="shared" si="1"/>
        <v>4</v>
      </c>
      <c r="C27" s="2279"/>
      <c r="D27" s="2284">
        <v>1</v>
      </c>
      <c r="E27" s="2284"/>
      <c r="F27" s="2284"/>
      <c r="G27" s="2284">
        <v>2</v>
      </c>
      <c r="H27" s="513">
        <v>1</v>
      </c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514"/>
    </row>
    <row r="28" spans="1:21" ht="18" customHeight="1">
      <c r="A28" s="510" t="s">
        <v>638</v>
      </c>
      <c r="B28" s="511">
        <f t="shared" si="1"/>
        <v>3</v>
      </c>
      <c r="C28" s="2279"/>
      <c r="D28" s="2284"/>
      <c r="E28" s="2284"/>
      <c r="F28" s="2284"/>
      <c r="G28" s="2284">
        <v>3</v>
      </c>
      <c r="H28" s="513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</row>
    <row r="29" spans="1:21" ht="18" customHeight="1">
      <c r="A29" s="510" t="s">
        <v>658</v>
      </c>
      <c r="B29" s="511"/>
      <c r="C29" s="2279"/>
      <c r="D29" s="2284"/>
      <c r="E29" s="2284"/>
      <c r="F29" s="2284"/>
      <c r="G29" s="2284"/>
      <c r="H29" s="513"/>
      <c r="I29" s="514"/>
      <c r="J29" s="514"/>
      <c r="K29" s="514"/>
      <c r="L29" s="514"/>
      <c r="M29" s="514"/>
      <c r="N29" s="514"/>
      <c r="O29" s="514"/>
      <c r="P29" s="514"/>
      <c r="Q29" s="514"/>
      <c r="R29" s="514"/>
      <c r="S29" s="514"/>
      <c r="T29" s="514"/>
      <c r="U29" s="514"/>
    </row>
    <row r="30" spans="1:21" ht="18" customHeight="1">
      <c r="A30" s="510" t="s">
        <v>640</v>
      </c>
      <c r="B30" s="511">
        <f>SUM(D30:U30)</f>
        <v>9</v>
      </c>
      <c r="C30" s="2279"/>
      <c r="D30" s="2284">
        <v>1</v>
      </c>
      <c r="E30" s="2284"/>
      <c r="F30" s="2284"/>
      <c r="G30" s="2284">
        <v>6</v>
      </c>
      <c r="H30" s="513"/>
      <c r="I30" s="514"/>
      <c r="J30" s="514"/>
      <c r="K30" s="514"/>
      <c r="L30" s="514"/>
      <c r="M30" s="514"/>
      <c r="N30" s="514"/>
      <c r="O30" s="514"/>
      <c r="P30" s="514"/>
      <c r="Q30" s="514"/>
      <c r="R30" s="514">
        <v>2</v>
      </c>
      <c r="S30" s="514"/>
      <c r="T30" s="514"/>
      <c r="U30" s="514"/>
    </row>
    <row r="31" spans="1:21" ht="18" customHeight="1">
      <c r="A31" s="510" t="s">
        <v>618</v>
      </c>
      <c r="B31" s="511">
        <f>SUM(C31:U31)</f>
        <v>101</v>
      </c>
      <c r="C31" s="2279">
        <v>2</v>
      </c>
      <c r="D31" s="2284">
        <v>8</v>
      </c>
      <c r="E31" s="2284">
        <v>3</v>
      </c>
      <c r="F31" s="2284">
        <v>3</v>
      </c>
      <c r="G31" s="2284">
        <v>40</v>
      </c>
      <c r="H31" s="513">
        <v>8</v>
      </c>
      <c r="I31" s="514"/>
      <c r="J31" s="514">
        <v>13</v>
      </c>
      <c r="K31" s="514">
        <v>6</v>
      </c>
      <c r="L31" s="514">
        <v>5</v>
      </c>
      <c r="M31" s="514">
        <v>1</v>
      </c>
      <c r="N31" s="514"/>
      <c r="O31" s="514"/>
      <c r="P31" s="514">
        <v>3</v>
      </c>
      <c r="Q31" s="514"/>
      <c r="R31" s="514">
        <v>7</v>
      </c>
      <c r="S31" s="514"/>
      <c r="T31" s="514">
        <v>1</v>
      </c>
      <c r="U31" s="514">
        <v>1</v>
      </c>
    </row>
    <row r="32" spans="1:21" ht="18" customHeight="1">
      <c r="A32" s="510" t="s">
        <v>619</v>
      </c>
      <c r="B32" s="511">
        <f>SUM(D32:U32)</f>
        <v>4</v>
      </c>
      <c r="C32" s="2279"/>
      <c r="D32" s="2284"/>
      <c r="E32" s="2284"/>
      <c r="F32" s="2284"/>
      <c r="G32" s="2284">
        <v>2</v>
      </c>
      <c r="H32" s="513"/>
      <c r="I32" s="514"/>
      <c r="J32" s="514"/>
      <c r="K32" s="514">
        <v>2</v>
      </c>
      <c r="L32" s="514"/>
      <c r="M32" s="514"/>
      <c r="N32" s="514"/>
      <c r="O32" s="514"/>
      <c r="P32" s="514"/>
      <c r="Q32" s="514"/>
      <c r="R32" s="514"/>
      <c r="S32" s="514"/>
      <c r="T32" s="514"/>
      <c r="U32" s="514"/>
    </row>
    <row r="33" spans="1:21" ht="18" customHeight="1">
      <c r="A33" s="510" t="s">
        <v>641</v>
      </c>
      <c r="B33" s="511">
        <f>SUM(D33:U33)</f>
        <v>15</v>
      </c>
      <c r="C33" s="2279"/>
      <c r="D33" s="2284"/>
      <c r="E33" s="2284">
        <v>1</v>
      </c>
      <c r="F33" s="2284">
        <v>1</v>
      </c>
      <c r="G33" s="2284">
        <v>6</v>
      </c>
      <c r="H33" s="513">
        <v>4</v>
      </c>
      <c r="I33" s="514"/>
      <c r="J33" s="514"/>
      <c r="K33" s="514">
        <v>3</v>
      </c>
      <c r="L33" s="514"/>
      <c r="M33" s="514"/>
      <c r="N33" s="514"/>
      <c r="O33" s="514"/>
      <c r="P33" s="514"/>
      <c r="Q33" s="514"/>
      <c r="R33" s="514"/>
      <c r="S33" s="514"/>
      <c r="T33" s="514"/>
      <c r="U33" s="514"/>
    </row>
    <row r="34" spans="1:21" ht="18" customHeight="1">
      <c r="A34" s="510" t="s">
        <v>642</v>
      </c>
      <c r="B34" s="511"/>
      <c r="C34" s="2279"/>
      <c r="D34" s="2284"/>
      <c r="E34" s="2284"/>
      <c r="F34" s="2284"/>
      <c r="G34" s="2284"/>
      <c r="H34" s="2284"/>
      <c r="I34" s="515"/>
      <c r="J34" s="515"/>
      <c r="K34" s="515"/>
      <c r="L34" s="515"/>
      <c r="M34" s="515"/>
      <c r="N34" s="515"/>
      <c r="O34" s="515"/>
      <c r="P34" s="515"/>
      <c r="Q34" s="515"/>
      <c r="R34" s="515"/>
      <c r="S34" s="515"/>
      <c r="T34" s="515"/>
      <c r="U34" s="515"/>
    </row>
    <row r="35" spans="1:21" ht="16.5" customHeight="1">
      <c r="A35" s="508"/>
      <c r="B35" s="508"/>
      <c r="C35" s="508"/>
      <c r="D35" s="508"/>
      <c r="E35" s="508"/>
      <c r="F35" s="508"/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2209" t="s">
        <v>494</v>
      </c>
      <c r="S35" s="508"/>
      <c r="T35" s="508"/>
      <c r="U35" s="509"/>
    </row>
  </sheetData>
  <sheetProtection password="CA55" sheet="1" objects="1" scenarios="1"/>
  <mergeCells count="6">
    <mergeCell ref="M7:U7"/>
    <mergeCell ref="D7:K7"/>
    <mergeCell ref="A1:U1"/>
    <mergeCell ref="A3:U3"/>
    <mergeCell ref="A4:U4"/>
    <mergeCell ref="A6:U6"/>
  </mergeCells>
  <phoneticPr fontId="101" type="noConversion"/>
  <printOptions horizontalCentered="1"/>
  <pageMargins left="0.59055118110236227" right="0.75" top="0.9055118110236221" bottom="0.31496062992125984" header="0.23622047244094491" footer="0"/>
  <pageSetup scale="80" firstPageNumber="22" orientation="landscape" useFirstPageNumber="1" horizontalDpi="300" verticalDpi="300" r:id="rId1"/>
  <headerFooter alignWithMargins="0">
    <oddHeader>&amp;R&amp;"Helv,Negrita"&amp;12&amp;[23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I8183"/>
  <sheetViews>
    <sheetView showGridLines="0" zoomScale="85" workbookViewId="0">
      <selection activeCell="C38" sqref="C38"/>
    </sheetView>
  </sheetViews>
  <sheetFormatPr baseColWidth="10" defaultColWidth="5.83203125" defaultRowHeight="9"/>
  <cols>
    <col min="1" max="1" width="22.1640625" style="124" customWidth="1"/>
    <col min="2" max="2" width="7.6640625" style="124" customWidth="1"/>
    <col min="3" max="3" width="7.5" style="124" customWidth="1"/>
    <col min="4" max="4" width="9.5" style="124" customWidth="1"/>
    <col min="5" max="5" width="7.5" style="124" customWidth="1"/>
    <col min="6" max="6" width="7.1640625" style="124" customWidth="1"/>
    <col min="7" max="7" width="7" style="124" customWidth="1"/>
    <col min="8" max="8" width="11.1640625" style="124" customWidth="1"/>
    <col min="9" max="9" width="7" style="124" customWidth="1"/>
    <col min="10" max="10" width="7.83203125" style="124" customWidth="1"/>
    <col min="11" max="11" width="7.33203125" style="124" customWidth="1"/>
    <col min="12" max="12" width="6.1640625" style="124" customWidth="1"/>
    <col min="13" max="13" width="6.5" style="124" customWidth="1"/>
    <col min="14" max="14" width="6.6640625" style="124" customWidth="1"/>
    <col min="15" max="15" width="7.83203125" style="124" customWidth="1"/>
    <col min="16" max="16" width="7.6640625" style="124" customWidth="1"/>
    <col min="17" max="17" width="5.83203125" style="124" customWidth="1"/>
    <col min="18" max="18" width="9.5" style="124" customWidth="1"/>
    <col min="19" max="19" width="9.33203125" style="124" customWidth="1"/>
    <col min="20" max="20" width="7.1640625" style="124" customWidth="1"/>
    <col min="21" max="21" width="9.6640625" style="124" customWidth="1"/>
    <col min="22" max="23" width="7.5" style="124" customWidth="1"/>
    <col min="24" max="24" width="8.1640625" style="124" customWidth="1"/>
    <col min="25" max="25" width="8" style="124" customWidth="1"/>
    <col min="26" max="26" width="7.1640625" style="124" customWidth="1"/>
    <col min="27" max="27" width="7.83203125" style="124" customWidth="1"/>
    <col min="28" max="28" width="0" style="124" hidden="1" customWidth="1"/>
    <col min="29" max="29" width="1.1640625" style="124" customWidth="1"/>
    <col min="30" max="16384" width="5.83203125" style="124"/>
  </cols>
  <sheetData>
    <row r="1" spans="1:28" ht="19.5" customHeight="1">
      <c r="A1" s="3407" t="s">
        <v>359</v>
      </c>
      <c r="B1" s="3407"/>
      <c r="C1" s="3407"/>
      <c r="D1" s="3407"/>
      <c r="E1" s="3407"/>
      <c r="F1" s="3407"/>
      <c r="G1" s="3407"/>
      <c r="H1" s="3407"/>
      <c r="I1" s="3407"/>
      <c r="J1" s="3407"/>
      <c r="K1" s="3407"/>
      <c r="L1" s="3407"/>
      <c r="M1" s="3407"/>
      <c r="N1" s="3407"/>
      <c r="O1" s="3407"/>
      <c r="P1" s="3407"/>
      <c r="Q1" s="3407"/>
      <c r="R1" s="3407"/>
      <c r="S1" s="3407"/>
      <c r="T1" s="3407"/>
      <c r="U1" s="3407"/>
      <c r="V1" s="3407"/>
      <c r="W1" s="3407"/>
      <c r="X1" s="3407"/>
      <c r="Y1" s="3407"/>
      <c r="Z1" s="3407"/>
      <c r="AA1" s="3407"/>
    </row>
    <row r="2" spans="1:28" ht="10.5" customHeigh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28" ht="18.75" customHeight="1">
      <c r="A3" s="3408" t="s">
        <v>1388</v>
      </c>
      <c r="B3" s="3408"/>
      <c r="C3" s="3408"/>
      <c r="D3" s="3408"/>
      <c r="E3" s="3408"/>
      <c r="F3" s="3408"/>
      <c r="G3" s="3408"/>
      <c r="H3" s="3408"/>
      <c r="I3" s="3408"/>
      <c r="J3" s="3408"/>
      <c r="K3" s="3408"/>
      <c r="L3" s="3408"/>
      <c r="M3" s="3408"/>
      <c r="N3" s="3408"/>
      <c r="O3" s="3408"/>
      <c r="P3" s="3408"/>
      <c r="Q3" s="3408"/>
      <c r="R3" s="3408"/>
      <c r="S3" s="3408"/>
      <c r="T3" s="3408"/>
      <c r="U3" s="3408"/>
      <c r="V3" s="3408"/>
      <c r="W3" s="3408"/>
      <c r="X3" s="3408"/>
      <c r="Y3" s="3408"/>
      <c r="Z3" s="3408"/>
      <c r="AA3" s="3408"/>
    </row>
    <row r="4" spans="1:28" ht="16.5" customHeight="1">
      <c r="A4" s="3408" t="s">
        <v>275</v>
      </c>
      <c r="B4" s="3408"/>
      <c r="C4" s="3408"/>
      <c r="D4" s="3408"/>
      <c r="E4" s="3408"/>
      <c r="F4" s="3408"/>
      <c r="G4" s="3408"/>
      <c r="H4" s="3408"/>
      <c r="I4" s="3408"/>
      <c r="J4" s="3408"/>
      <c r="K4" s="3408"/>
      <c r="L4" s="3408"/>
      <c r="M4" s="3408"/>
      <c r="N4" s="3408"/>
      <c r="O4" s="3408"/>
      <c r="P4" s="3408"/>
      <c r="Q4" s="3408"/>
      <c r="R4" s="3408"/>
      <c r="S4" s="3408"/>
      <c r="T4" s="3408"/>
      <c r="U4" s="3408"/>
      <c r="V4" s="3408"/>
      <c r="W4" s="3408"/>
      <c r="X4" s="3408"/>
      <c r="Y4" s="3408"/>
      <c r="Z4" s="3408"/>
      <c r="AA4" s="3408"/>
    </row>
    <row r="5" spans="1:28" ht="16.5" customHeight="1">
      <c r="A5" s="2217"/>
      <c r="B5" s="2217"/>
      <c r="C5" s="2217"/>
      <c r="D5" s="2217"/>
      <c r="E5" s="2217"/>
      <c r="F5" s="2217"/>
      <c r="G5" s="2217"/>
      <c r="H5" s="2217"/>
      <c r="I5" s="2217"/>
      <c r="J5" s="2217"/>
      <c r="K5" s="2217"/>
      <c r="L5" s="2217"/>
      <c r="M5" s="2217"/>
      <c r="N5" s="2217"/>
      <c r="O5" s="2217"/>
      <c r="P5" s="2217"/>
      <c r="Q5" s="2217"/>
      <c r="R5" s="2217"/>
      <c r="S5" s="2217"/>
      <c r="T5" s="2217"/>
      <c r="U5" s="2217"/>
      <c r="V5" s="2217"/>
      <c r="W5" s="2217"/>
      <c r="X5" s="2217"/>
      <c r="Y5" s="2217"/>
      <c r="Z5" s="2217"/>
      <c r="AA5" s="2217"/>
    </row>
    <row r="6" spans="1:28" ht="16.5" customHeight="1">
      <c r="A6" s="2217"/>
      <c r="B6" s="2217"/>
      <c r="C6" s="2217"/>
      <c r="D6" s="2217"/>
      <c r="E6" s="2217"/>
      <c r="F6" s="2217"/>
      <c r="G6" s="2217"/>
      <c r="H6" s="2217"/>
      <c r="I6" s="2217"/>
      <c r="J6" s="2217"/>
      <c r="K6" s="2217"/>
      <c r="L6" s="2217"/>
      <c r="M6" s="2217"/>
      <c r="N6" s="2217"/>
      <c r="O6" s="2217"/>
      <c r="P6" s="2217"/>
      <c r="Q6" s="2217"/>
      <c r="R6" s="2217"/>
      <c r="S6" s="2217"/>
      <c r="T6" s="2217"/>
      <c r="U6" s="2217"/>
      <c r="V6" s="2217"/>
      <c r="W6" s="2217"/>
      <c r="X6" s="2217"/>
      <c r="Y6" s="2217"/>
      <c r="Z6" s="2217"/>
      <c r="AA6" s="2217"/>
    </row>
    <row r="7" spans="1:28" ht="16.5" customHeight="1">
      <c r="A7" s="2217"/>
      <c r="B7" s="2217"/>
      <c r="C7" s="2217"/>
      <c r="D7" s="2217"/>
      <c r="E7" s="2217"/>
      <c r="F7" s="2217"/>
      <c r="G7" s="2217"/>
      <c r="H7" s="2217"/>
      <c r="I7" s="2217"/>
      <c r="J7" s="2217"/>
      <c r="K7" s="2217"/>
      <c r="L7" s="2217"/>
      <c r="M7" s="2217"/>
      <c r="N7" s="2217"/>
      <c r="O7" s="2217"/>
      <c r="P7" s="2217"/>
      <c r="Q7" s="2217"/>
      <c r="R7" s="2217"/>
      <c r="S7" s="2217"/>
      <c r="T7" s="2217"/>
      <c r="U7" s="2217"/>
      <c r="V7" s="2217"/>
      <c r="W7" s="2217"/>
      <c r="X7" s="2217"/>
      <c r="Y7" s="2217"/>
      <c r="Z7" s="2217"/>
      <c r="AA7" s="2217"/>
    </row>
    <row r="8" spans="1:28" ht="16.5" customHeight="1">
      <c r="A8" s="2217"/>
      <c r="B8" s="2217"/>
      <c r="C8" s="2217"/>
      <c r="D8" s="2217"/>
      <c r="E8" s="2217"/>
      <c r="F8" s="2217"/>
      <c r="G8" s="2217"/>
      <c r="H8" s="2217"/>
      <c r="I8" s="2217"/>
      <c r="J8" s="2217"/>
      <c r="K8" s="2217"/>
      <c r="L8" s="2217"/>
      <c r="M8" s="2217"/>
      <c r="N8" s="2217"/>
      <c r="O8" s="2217"/>
      <c r="P8" s="2217"/>
      <c r="Q8" s="2217"/>
      <c r="R8" s="2217"/>
      <c r="S8" s="2217"/>
      <c r="T8" s="2217"/>
      <c r="U8" s="2217"/>
      <c r="V8" s="2217"/>
      <c r="W8" s="2217"/>
      <c r="X8" s="2217"/>
      <c r="Y8" s="2217"/>
      <c r="Z8" s="2217"/>
      <c r="AA8" s="2217"/>
    </row>
    <row r="9" spans="1:28" ht="8.25" customHeight="1">
      <c r="A9" s="516"/>
      <c r="B9" s="516"/>
      <c r="C9" s="516"/>
      <c r="D9" s="516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516"/>
      <c r="P9" s="516"/>
      <c r="Q9" s="516"/>
      <c r="R9" s="516"/>
      <c r="S9" s="516"/>
      <c r="T9" s="516"/>
      <c r="U9" s="516"/>
      <c r="V9" s="516"/>
      <c r="W9" s="516"/>
      <c r="X9" s="516"/>
      <c r="Y9" s="516"/>
      <c r="Z9" s="516"/>
      <c r="AA9" s="516"/>
    </row>
    <row r="10" spans="1:28" ht="15" customHeight="1">
      <c r="A10" s="3409" t="s">
        <v>272</v>
      </c>
      <c r="B10" s="3409"/>
      <c r="C10" s="3409"/>
      <c r="D10" s="3409"/>
      <c r="E10" s="3409"/>
      <c r="F10" s="3409"/>
      <c r="G10" s="3409"/>
      <c r="H10" s="3409"/>
      <c r="I10" s="3409"/>
      <c r="J10" s="3409"/>
      <c r="K10" s="3409"/>
      <c r="L10" s="3409"/>
      <c r="M10" s="3409"/>
      <c r="N10" s="3409"/>
      <c r="O10" s="3409"/>
      <c r="P10" s="3409"/>
      <c r="Q10" s="3409"/>
      <c r="R10" s="3409"/>
      <c r="S10" s="3409"/>
      <c r="T10" s="3409"/>
      <c r="U10" s="3409"/>
      <c r="V10" s="3409"/>
      <c r="W10" s="3409"/>
      <c r="X10" s="3409"/>
      <c r="Y10" s="3409"/>
      <c r="Z10" s="3409"/>
      <c r="AA10" s="3409"/>
    </row>
    <row r="11" spans="1:28" ht="15" customHeight="1">
      <c r="A11" s="517"/>
      <c r="B11" s="518" t="s">
        <v>414</v>
      </c>
      <c r="C11" s="3402" t="s">
        <v>656</v>
      </c>
      <c r="D11" s="3404"/>
      <c r="E11" s="3402" t="s">
        <v>695</v>
      </c>
      <c r="F11" s="3404"/>
      <c r="G11" s="3402" t="s">
        <v>493</v>
      </c>
      <c r="H11" s="3403"/>
      <c r="I11" s="3403"/>
      <c r="J11" s="3403"/>
      <c r="K11" s="3404"/>
      <c r="L11" s="3402" t="s">
        <v>572</v>
      </c>
      <c r="M11" s="3403"/>
      <c r="N11" s="3404"/>
      <c r="O11" s="3402" t="s">
        <v>518</v>
      </c>
      <c r="P11" s="3404"/>
      <c r="Q11" s="3405" t="s">
        <v>605</v>
      </c>
      <c r="R11" s="3406"/>
      <c r="S11" s="2299" t="s">
        <v>993</v>
      </c>
      <c r="T11" s="2298"/>
      <c r="U11" s="2298" t="s">
        <v>573</v>
      </c>
      <c r="V11" s="2298" t="s">
        <v>677</v>
      </c>
      <c r="W11" s="2298" t="s">
        <v>687</v>
      </c>
      <c r="X11" s="2298" t="s">
        <v>687</v>
      </c>
      <c r="Y11" s="2298" t="s">
        <v>692</v>
      </c>
      <c r="Z11" s="3405" t="s">
        <v>574</v>
      </c>
      <c r="AA11" s="3406"/>
      <c r="AB11" s="126"/>
    </row>
    <row r="12" spans="1:28" ht="18.75" customHeight="1">
      <c r="A12" s="1008" t="s">
        <v>644</v>
      </c>
      <c r="B12" s="1064" t="s">
        <v>575</v>
      </c>
      <c r="C12" s="520" t="s">
        <v>672</v>
      </c>
      <c r="D12" s="520" t="s">
        <v>675</v>
      </c>
      <c r="E12" s="520" t="s">
        <v>671</v>
      </c>
      <c r="F12" s="520" t="s">
        <v>578</v>
      </c>
      <c r="G12" s="520" t="s">
        <v>579</v>
      </c>
      <c r="H12" s="525" t="s">
        <v>609</v>
      </c>
      <c r="I12" s="520" t="s">
        <v>580</v>
      </c>
      <c r="J12" s="520" t="s">
        <v>579</v>
      </c>
      <c r="K12" s="521" t="s">
        <v>581</v>
      </c>
      <c r="L12" s="522" t="s">
        <v>469</v>
      </c>
      <c r="M12" s="522"/>
      <c r="N12" s="523"/>
      <c r="O12" s="522" t="s">
        <v>582</v>
      </c>
      <c r="P12" s="518" t="s">
        <v>1008</v>
      </c>
      <c r="Q12" s="2303" t="s">
        <v>527</v>
      </c>
      <c r="R12" s="2304"/>
      <c r="S12" s="2300" t="s">
        <v>583</v>
      </c>
      <c r="T12" s="2306" t="s">
        <v>1007</v>
      </c>
      <c r="U12" s="524" t="s">
        <v>584</v>
      </c>
      <c r="V12" s="521" t="s">
        <v>678</v>
      </c>
      <c r="W12" s="521" t="s">
        <v>688</v>
      </c>
      <c r="X12" s="521" t="s">
        <v>688</v>
      </c>
      <c r="Y12" s="521" t="s">
        <v>693</v>
      </c>
      <c r="Z12" s="520" t="s">
        <v>582</v>
      </c>
      <c r="AA12" s="521" t="s">
        <v>645</v>
      </c>
      <c r="AB12" s="126"/>
    </row>
    <row r="13" spans="1:28" ht="15" customHeight="1">
      <c r="A13" s="1009" t="s">
        <v>624</v>
      </c>
      <c r="B13" s="519" t="s">
        <v>586</v>
      </c>
      <c r="C13" s="520" t="s">
        <v>673</v>
      </c>
      <c r="D13" s="520" t="s">
        <v>676</v>
      </c>
      <c r="E13" s="520" t="s">
        <v>523</v>
      </c>
      <c r="F13" s="520" t="s">
        <v>523</v>
      </c>
      <c r="G13" s="520" t="s">
        <v>590</v>
      </c>
      <c r="H13" s="525" t="s">
        <v>696</v>
      </c>
      <c r="I13" s="520" t="s">
        <v>592</v>
      </c>
      <c r="J13" s="520" t="s">
        <v>593</v>
      </c>
      <c r="K13" s="521" t="s">
        <v>594</v>
      </c>
      <c r="L13" s="520" t="s">
        <v>595</v>
      </c>
      <c r="M13" s="521" t="s">
        <v>1104</v>
      </c>
      <c r="N13" s="521" t="s">
        <v>1104</v>
      </c>
      <c r="O13" s="526"/>
      <c r="P13" s="518" t="s">
        <v>596</v>
      </c>
      <c r="Q13" s="2301" t="s">
        <v>595</v>
      </c>
      <c r="R13" s="521" t="s">
        <v>646</v>
      </c>
      <c r="S13" s="521" t="s">
        <v>597</v>
      </c>
      <c r="T13" s="2295" t="s">
        <v>591</v>
      </c>
      <c r="U13" s="527" t="s">
        <v>598</v>
      </c>
      <c r="V13" s="528" t="s">
        <v>679</v>
      </c>
      <c r="W13" s="529" t="s">
        <v>685</v>
      </c>
      <c r="X13" s="530" t="s">
        <v>691</v>
      </c>
      <c r="Y13" s="528" t="s">
        <v>694</v>
      </c>
      <c r="Z13" s="528"/>
      <c r="AA13" s="521" t="s">
        <v>596</v>
      </c>
      <c r="AB13" s="126"/>
    </row>
    <row r="14" spans="1:28" ht="15" customHeight="1">
      <c r="A14" s="531"/>
      <c r="B14" s="532"/>
      <c r="C14" s="533" t="s">
        <v>674</v>
      </c>
      <c r="D14" s="533" t="s">
        <v>674</v>
      </c>
      <c r="E14" s="533"/>
      <c r="F14" s="533"/>
      <c r="G14" s="533"/>
      <c r="H14" s="1063" t="s">
        <v>591</v>
      </c>
      <c r="I14" s="533" t="s">
        <v>594</v>
      </c>
      <c r="J14" s="534" t="s">
        <v>600</v>
      </c>
      <c r="K14" s="535"/>
      <c r="L14" s="534" t="s">
        <v>601</v>
      </c>
      <c r="M14" s="536" t="s">
        <v>1095</v>
      </c>
      <c r="N14" s="536" t="s">
        <v>599</v>
      </c>
      <c r="O14" s="537"/>
      <c r="P14" s="538" t="s">
        <v>599</v>
      </c>
      <c r="Q14" s="2302" t="s">
        <v>601</v>
      </c>
      <c r="R14" s="539" t="s">
        <v>599</v>
      </c>
      <c r="S14" s="2305"/>
      <c r="T14" s="537"/>
      <c r="U14" s="540"/>
      <c r="V14" s="533"/>
      <c r="W14" s="537" t="s">
        <v>686</v>
      </c>
      <c r="X14" s="532" t="s">
        <v>690</v>
      </c>
      <c r="Y14" s="541"/>
      <c r="Z14" s="533"/>
      <c r="AA14" s="536" t="s">
        <v>599</v>
      </c>
      <c r="AB14" s="126"/>
    </row>
    <row r="15" spans="1:28" ht="12" customHeight="1">
      <c r="A15" s="257"/>
      <c r="B15" s="258"/>
      <c r="C15" s="259"/>
      <c r="D15" s="260"/>
      <c r="E15" s="261"/>
      <c r="F15" s="262"/>
      <c r="G15" s="259"/>
      <c r="H15" s="259"/>
      <c r="I15" s="259"/>
      <c r="J15" s="259"/>
      <c r="K15" s="263"/>
      <c r="L15" s="259"/>
      <c r="M15" s="259"/>
      <c r="N15" s="264"/>
      <c r="O15" s="259"/>
      <c r="P15" s="264"/>
      <c r="Q15" s="261"/>
      <c r="R15" s="263"/>
      <c r="S15" s="265"/>
      <c r="T15" s="265"/>
      <c r="U15" s="266"/>
      <c r="V15" s="267"/>
      <c r="W15" s="265"/>
      <c r="X15" s="268"/>
      <c r="Y15" s="267"/>
      <c r="Z15" s="2309"/>
      <c r="AA15" s="269"/>
    </row>
    <row r="16" spans="1:28" ht="12" customHeight="1">
      <c r="A16" s="1010" t="s">
        <v>706</v>
      </c>
      <c r="B16" s="1011">
        <f>SUM(B18:B38)</f>
        <v>2349</v>
      </c>
      <c r="C16" s="1012">
        <f>SUM(C18:C39)</f>
        <v>62</v>
      </c>
      <c r="D16" s="1013">
        <f>SUM(D18:D38)</f>
        <v>21</v>
      </c>
      <c r="E16" s="1012">
        <f t="shared" ref="E16:T16" si="0">SUM(E18:E39)</f>
        <v>37</v>
      </c>
      <c r="F16" s="1014">
        <f t="shared" si="0"/>
        <v>38</v>
      </c>
      <c r="G16" s="1012">
        <f t="shared" si="0"/>
        <v>15</v>
      </c>
      <c r="H16" s="1012">
        <f t="shared" si="0"/>
        <v>87</v>
      </c>
      <c r="I16" s="1012">
        <f t="shared" si="0"/>
        <v>53</v>
      </c>
      <c r="J16" s="1012">
        <f t="shared" si="0"/>
        <v>119</v>
      </c>
      <c r="K16" s="1015">
        <f t="shared" si="0"/>
        <v>41</v>
      </c>
      <c r="L16" s="1012">
        <f t="shared" si="0"/>
        <v>477</v>
      </c>
      <c r="M16" s="1012">
        <f t="shared" si="0"/>
        <v>80</v>
      </c>
      <c r="N16" s="1016">
        <f t="shared" si="0"/>
        <v>38</v>
      </c>
      <c r="O16" s="1012">
        <f t="shared" si="0"/>
        <v>306</v>
      </c>
      <c r="P16" s="1015">
        <f t="shared" si="0"/>
        <v>26</v>
      </c>
      <c r="Q16" s="1012">
        <f t="shared" si="0"/>
        <v>224</v>
      </c>
      <c r="R16" s="1016">
        <f t="shared" si="0"/>
        <v>43</v>
      </c>
      <c r="S16" s="1012">
        <f t="shared" si="0"/>
        <v>136</v>
      </c>
      <c r="T16" s="1012">
        <f t="shared" si="0"/>
        <v>48</v>
      </c>
      <c r="U16" s="1017">
        <f t="shared" ref="U16:Z16" si="1">SUM(U18:U39)</f>
        <v>35</v>
      </c>
      <c r="V16" s="1014">
        <f t="shared" si="1"/>
        <v>20</v>
      </c>
      <c r="W16" s="1012">
        <f t="shared" si="1"/>
        <v>132</v>
      </c>
      <c r="X16" s="1018">
        <f t="shared" si="1"/>
        <v>72</v>
      </c>
      <c r="Y16" s="1014">
        <f t="shared" si="1"/>
        <v>56</v>
      </c>
      <c r="Z16" s="2310">
        <f t="shared" si="1"/>
        <v>155</v>
      </c>
      <c r="AA16" s="1016">
        <f>SUM(AA18:AA38)</f>
        <v>28</v>
      </c>
    </row>
    <row r="17" spans="1:243" ht="12" customHeight="1">
      <c r="A17" s="545"/>
      <c r="B17" s="542"/>
      <c r="C17" s="546"/>
      <c r="D17" s="547"/>
      <c r="E17" s="548"/>
      <c r="F17" s="547"/>
      <c r="G17" s="548"/>
      <c r="H17" s="548"/>
      <c r="I17" s="548"/>
      <c r="J17" s="548"/>
      <c r="K17" s="549"/>
      <c r="L17" s="546"/>
      <c r="M17" s="546"/>
      <c r="N17" s="549"/>
      <c r="O17" s="548"/>
      <c r="P17" s="549"/>
      <c r="Q17" s="548"/>
      <c r="R17" s="544"/>
      <c r="S17" s="548"/>
      <c r="T17" s="548"/>
      <c r="U17" s="550"/>
      <c r="V17" s="551"/>
      <c r="W17" s="548"/>
      <c r="X17" s="552"/>
      <c r="Y17" s="543"/>
      <c r="Z17" s="2311"/>
      <c r="AA17" s="549"/>
    </row>
    <row r="18" spans="1:243" ht="21.95" customHeight="1">
      <c r="A18" s="556" t="s">
        <v>625</v>
      </c>
      <c r="B18" s="557">
        <f t="shared" ref="B18:B37" si="2">SUM(C18:AA18)</f>
        <v>98</v>
      </c>
      <c r="C18" s="558">
        <v>1</v>
      </c>
      <c r="D18" s="558">
        <v>2</v>
      </c>
      <c r="E18" s="559"/>
      <c r="F18" s="558">
        <v>1</v>
      </c>
      <c r="G18" s="559">
        <v>1</v>
      </c>
      <c r="H18" s="558"/>
      <c r="I18" s="558">
        <v>3</v>
      </c>
      <c r="J18" s="558">
        <v>7</v>
      </c>
      <c r="K18" s="560">
        <v>2</v>
      </c>
      <c r="L18" s="561">
        <v>9</v>
      </c>
      <c r="M18" s="562">
        <v>40</v>
      </c>
      <c r="N18" s="560"/>
      <c r="O18" s="563">
        <v>5</v>
      </c>
      <c r="P18" s="560"/>
      <c r="Q18" s="559">
        <v>7</v>
      </c>
      <c r="R18" s="560">
        <v>3</v>
      </c>
      <c r="S18" s="559">
        <v>5</v>
      </c>
      <c r="T18" s="563"/>
      <c r="U18" s="564"/>
      <c r="V18" s="559">
        <v>2</v>
      </c>
      <c r="W18" s="558">
        <v>3</v>
      </c>
      <c r="X18" s="558">
        <v>1</v>
      </c>
      <c r="Y18" s="558">
        <v>3</v>
      </c>
      <c r="Z18" s="558">
        <v>3</v>
      </c>
      <c r="AA18" s="560"/>
    </row>
    <row r="19" spans="1:243" ht="21.95" customHeight="1">
      <c r="A19" s="556" t="s">
        <v>626</v>
      </c>
      <c r="B19" s="557">
        <f t="shared" si="2"/>
        <v>33</v>
      </c>
      <c r="C19" s="565">
        <v>2</v>
      </c>
      <c r="D19" s="558">
        <v>1</v>
      </c>
      <c r="E19" s="559"/>
      <c r="F19" s="558">
        <v>2</v>
      </c>
      <c r="G19" s="559"/>
      <c r="H19" s="558">
        <v>2</v>
      </c>
      <c r="I19" s="558">
        <v>1</v>
      </c>
      <c r="J19" s="558"/>
      <c r="K19" s="560"/>
      <c r="L19" s="561">
        <v>2</v>
      </c>
      <c r="M19" s="562"/>
      <c r="N19" s="560">
        <v>9</v>
      </c>
      <c r="O19" s="563">
        <v>2</v>
      </c>
      <c r="P19" s="560">
        <v>3</v>
      </c>
      <c r="Q19" s="559"/>
      <c r="R19" s="560">
        <v>1</v>
      </c>
      <c r="S19" s="559">
        <v>2</v>
      </c>
      <c r="T19" s="563"/>
      <c r="U19" s="564"/>
      <c r="V19" s="559"/>
      <c r="W19" s="558">
        <v>1</v>
      </c>
      <c r="X19" s="558">
        <v>4</v>
      </c>
      <c r="Y19" s="559">
        <v>1</v>
      </c>
      <c r="Z19" s="558"/>
      <c r="AA19" s="560"/>
    </row>
    <row r="20" spans="1:243" ht="21.95" customHeight="1">
      <c r="A20" s="556" t="s">
        <v>627</v>
      </c>
      <c r="B20" s="557">
        <f t="shared" si="2"/>
        <v>7</v>
      </c>
      <c r="C20" s="558"/>
      <c r="D20" s="558"/>
      <c r="E20" s="559"/>
      <c r="F20" s="558"/>
      <c r="G20" s="559"/>
      <c r="H20" s="558"/>
      <c r="I20" s="558"/>
      <c r="J20" s="558">
        <v>1</v>
      </c>
      <c r="K20" s="560">
        <v>2</v>
      </c>
      <c r="L20" s="561"/>
      <c r="M20" s="562"/>
      <c r="N20" s="560">
        <v>2</v>
      </c>
      <c r="O20" s="563"/>
      <c r="P20" s="560"/>
      <c r="Q20" s="559"/>
      <c r="R20" s="560"/>
      <c r="S20" s="559">
        <v>2</v>
      </c>
      <c r="T20" s="563"/>
      <c r="U20" s="564"/>
      <c r="V20" s="559"/>
      <c r="W20" s="558"/>
      <c r="X20" s="558"/>
      <c r="Y20" s="566"/>
      <c r="Z20" s="558"/>
      <c r="AA20" s="560"/>
    </row>
    <row r="21" spans="1:243" ht="21.95" customHeight="1">
      <c r="A21" s="556" t="s">
        <v>628</v>
      </c>
      <c r="B21" s="557">
        <f t="shared" si="2"/>
        <v>30</v>
      </c>
      <c r="C21" s="558"/>
      <c r="D21" s="558"/>
      <c r="E21" s="559"/>
      <c r="F21" s="558"/>
      <c r="G21" s="559"/>
      <c r="H21" s="558">
        <v>1</v>
      </c>
      <c r="I21" s="558"/>
      <c r="J21" s="558"/>
      <c r="K21" s="560"/>
      <c r="L21" s="561">
        <v>2</v>
      </c>
      <c r="M21" s="562"/>
      <c r="N21" s="560"/>
      <c r="O21" s="563"/>
      <c r="P21" s="560"/>
      <c r="Q21" s="559"/>
      <c r="R21" s="560"/>
      <c r="S21" s="559">
        <v>1</v>
      </c>
      <c r="T21" s="563"/>
      <c r="U21" s="564"/>
      <c r="V21" s="559"/>
      <c r="W21" s="558"/>
      <c r="X21" s="558"/>
      <c r="Y21" s="566">
        <v>1</v>
      </c>
      <c r="Z21" s="558"/>
      <c r="AA21" s="560">
        <v>25</v>
      </c>
    </row>
    <row r="22" spans="1:243" ht="21.95" customHeight="1">
      <c r="A22" s="556" t="s">
        <v>629</v>
      </c>
      <c r="B22" s="557">
        <f t="shared" si="2"/>
        <v>92</v>
      </c>
      <c r="C22" s="558">
        <v>3</v>
      </c>
      <c r="D22" s="558">
        <v>2</v>
      </c>
      <c r="E22" s="559"/>
      <c r="F22" s="558">
        <v>2</v>
      </c>
      <c r="G22" s="559"/>
      <c r="H22" s="558">
        <v>8</v>
      </c>
      <c r="I22" s="558">
        <v>3</v>
      </c>
      <c r="J22" s="558">
        <v>1</v>
      </c>
      <c r="K22" s="560"/>
      <c r="L22" s="561">
        <v>26</v>
      </c>
      <c r="M22" s="562"/>
      <c r="N22" s="560">
        <v>2</v>
      </c>
      <c r="O22" s="563">
        <v>12</v>
      </c>
      <c r="P22" s="560">
        <v>1</v>
      </c>
      <c r="Q22" s="559">
        <v>9</v>
      </c>
      <c r="R22" s="560"/>
      <c r="S22" s="559">
        <v>3</v>
      </c>
      <c r="T22" s="563">
        <v>2</v>
      </c>
      <c r="U22" s="564"/>
      <c r="V22" s="559">
        <v>2</v>
      </c>
      <c r="W22" s="558">
        <v>2</v>
      </c>
      <c r="X22" s="558">
        <v>5</v>
      </c>
      <c r="Y22" s="566">
        <v>3</v>
      </c>
      <c r="Z22" s="558">
        <v>3</v>
      </c>
      <c r="AA22" s="560">
        <v>3</v>
      </c>
    </row>
    <row r="23" spans="1:243" ht="21.95" customHeight="1">
      <c r="A23" s="556" t="s">
        <v>630</v>
      </c>
      <c r="B23" s="557">
        <f t="shared" si="2"/>
        <v>1</v>
      </c>
      <c r="C23" s="558"/>
      <c r="D23" s="558"/>
      <c r="E23" s="559"/>
      <c r="F23" s="558"/>
      <c r="G23" s="559"/>
      <c r="H23" s="558"/>
      <c r="I23" s="558">
        <v>1</v>
      </c>
      <c r="J23" s="558"/>
      <c r="K23" s="560"/>
      <c r="L23" s="561"/>
      <c r="M23" s="562"/>
      <c r="N23" s="560"/>
      <c r="O23" s="563"/>
      <c r="P23" s="560"/>
      <c r="Q23" s="559"/>
      <c r="R23" s="560"/>
      <c r="S23" s="559"/>
      <c r="T23" s="563"/>
      <c r="U23" s="564"/>
      <c r="V23" s="559"/>
      <c r="W23" s="558"/>
      <c r="X23" s="558"/>
      <c r="Y23" s="566"/>
      <c r="Z23" s="558"/>
      <c r="AA23" s="560"/>
    </row>
    <row r="24" spans="1:243" ht="21.95" customHeight="1">
      <c r="A24" s="556" t="s">
        <v>631</v>
      </c>
      <c r="B24" s="557">
        <f t="shared" si="2"/>
        <v>19</v>
      </c>
      <c r="C24" s="558"/>
      <c r="D24" s="558"/>
      <c r="E24" s="559"/>
      <c r="F24" s="558">
        <v>1</v>
      </c>
      <c r="G24" s="559"/>
      <c r="H24" s="558"/>
      <c r="I24" s="558"/>
      <c r="J24" s="558">
        <v>1</v>
      </c>
      <c r="K24" s="560"/>
      <c r="L24" s="559"/>
      <c r="M24" s="563">
        <v>8</v>
      </c>
      <c r="N24" s="560"/>
      <c r="O24" s="563">
        <v>2</v>
      </c>
      <c r="P24" s="560"/>
      <c r="Q24" s="559">
        <v>1</v>
      </c>
      <c r="R24" s="560"/>
      <c r="S24" s="559">
        <v>1</v>
      </c>
      <c r="T24" s="563"/>
      <c r="U24" s="564">
        <v>3</v>
      </c>
      <c r="V24" s="559"/>
      <c r="W24" s="558"/>
      <c r="X24" s="558">
        <v>1</v>
      </c>
      <c r="Y24" s="566">
        <v>1</v>
      </c>
      <c r="Z24" s="558"/>
      <c r="AA24" s="560"/>
    </row>
    <row r="25" spans="1:243" ht="21.95" customHeight="1">
      <c r="A25" s="556" t="s">
        <v>632</v>
      </c>
      <c r="B25" s="557">
        <f t="shared" si="2"/>
        <v>55</v>
      </c>
      <c r="C25" s="558">
        <v>2</v>
      </c>
      <c r="D25" s="558"/>
      <c r="E25" s="559"/>
      <c r="F25" s="558"/>
      <c r="G25" s="559"/>
      <c r="H25" s="558">
        <v>2</v>
      </c>
      <c r="I25" s="558"/>
      <c r="J25" s="558"/>
      <c r="K25" s="560"/>
      <c r="L25" s="561"/>
      <c r="M25" s="562"/>
      <c r="N25" s="560">
        <v>17</v>
      </c>
      <c r="O25" s="563"/>
      <c r="P25" s="560">
        <v>7</v>
      </c>
      <c r="Q25" s="559">
        <v>2</v>
      </c>
      <c r="R25" s="560">
        <v>19</v>
      </c>
      <c r="S25" s="559"/>
      <c r="T25" s="563"/>
      <c r="U25" s="564"/>
      <c r="V25" s="559"/>
      <c r="W25" s="558">
        <v>2</v>
      </c>
      <c r="X25" s="558">
        <v>1</v>
      </c>
      <c r="Y25" s="566">
        <v>2</v>
      </c>
      <c r="Z25" s="558">
        <v>1</v>
      </c>
      <c r="AA25" s="560"/>
    </row>
    <row r="26" spans="1:243" ht="21.95" customHeight="1">
      <c r="A26" s="556" t="s">
        <v>633</v>
      </c>
      <c r="B26" s="557">
        <f t="shared" si="2"/>
        <v>30</v>
      </c>
      <c r="C26" s="558"/>
      <c r="D26" s="558"/>
      <c r="E26" s="559"/>
      <c r="F26" s="558"/>
      <c r="G26" s="559">
        <v>1</v>
      </c>
      <c r="H26" s="558">
        <v>1</v>
      </c>
      <c r="I26" s="558"/>
      <c r="J26" s="558">
        <v>3</v>
      </c>
      <c r="K26" s="560"/>
      <c r="L26" s="561"/>
      <c r="M26" s="562"/>
      <c r="N26" s="560">
        <v>6</v>
      </c>
      <c r="O26" s="563">
        <v>4</v>
      </c>
      <c r="P26" s="560">
        <v>2</v>
      </c>
      <c r="Q26" s="559"/>
      <c r="R26" s="560">
        <v>8</v>
      </c>
      <c r="S26" s="559">
        <v>1</v>
      </c>
      <c r="T26" s="563"/>
      <c r="U26" s="564">
        <v>1</v>
      </c>
      <c r="V26" s="559"/>
      <c r="W26" s="558"/>
      <c r="X26" s="558">
        <v>2</v>
      </c>
      <c r="Y26" s="566">
        <v>1</v>
      </c>
      <c r="Z26" s="558"/>
      <c r="AA26" s="560"/>
    </row>
    <row r="27" spans="1:243" ht="21.95" customHeight="1">
      <c r="A27" s="556" t="s">
        <v>634</v>
      </c>
      <c r="B27" s="557">
        <f t="shared" si="2"/>
        <v>8</v>
      </c>
      <c r="C27" s="558"/>
      <c r="D27" s="558"/>
      <c r="E27" s="559"/>
      <c r="F27" s="558"/>
      <c r="G27" s="559"/>
      <c r="H27" s="558"/>
      <c r="I27" s="558"/>
      <c r="J27" s="558"/>
      <c r="K27" s="560"/>
      <c r="L27" s="561"/>
      <c r="M27" s="562"/>
      <c r="N27" s="560"/>
      <c r="O27" s="563">
        <v>2</v>
      </c>
      <c r="P27" s="560"/>
      <c r="Q27" s="559"/>
      <c r="R27" s="560"/>
      <c r="S27" s="559">
        <v>2</v>
      </c>
      <c r="T27" s="563"/>
      <c r="U27" s="564"/>
      <c r="V27" s="559"/>
      <c r="W27" s="558">
        <v>2</v>
      </c>
      <c r="X27" s="558">
        <v>1</v>
      </c>
      <c r="Y27" s="566">
        <v>1</v>
      </c>
      <c r="Z27" s="558"/>
      <c r="AA27" s="560"/>
    </row>
    <row r="28" spans="1:243" ht="21.95" customHeight="1">
      <c r="A28" s="556" t="s">
        <v>635</v>
      </c>
      <c r="B28" s="557">
        <f t="shared" si="2"/>
        <v>48</v>
      </c>
      <c r="C28" s="558">
        <v>5</v>
      </c>
      <c r="D28" s="558">
        <v>1</v>
      </c>
      <c r="E28" s="559">
        <v>1</v>
      </c>
      <c r="F28" s="558"/>
      <c r="G28" s="559"/>
      <c r="H28" s="558">
        <v>1</v>
      </c>
      <c r="I28" s="558">
        <v>2</v>
      </c>
      <c r="J28" s="558">
        <v>5</v>
      </c>
      <c r="K28" s="560"/>
      <c r="L28" s="561">
        <v>5</v>
      </c>
      <c r="M28" s="562"/>
      <c r="N28" s="560"/>
      <c r="O28" s="563">
        <v>10</v>
      </c>
      <c r="P28" s="560"/>
      <c r="Q28" s="559">
        <v>1</v>
      </c>
      <c r="R28" s="560"/>
      <c r="S28" s="559">
        <v>7</v>
      </c>
      <c r="T28" s="563">
        <v>2</v>
      </c>
      <c r="U28" s="564">
        <v>2</v>
      </c>
      <c r="V28" s="559"/>
      <c r="W28" s="558">
        <v>1</v>
      </c>
      <c r="X28" s="558">
        <v>4</v>
      </c>
      <c r="Y28" s="566"/>
      <c r="Z28" s="558">
        <v>1</v>
      </c>
      <c r="AA28" s="560"/>
    </row>
    <row r="29" spans="1:243" ht="21.95" customHeight="1">
      <c r="A29" s="556" t="s">
        <v>636</v>
      </c>
      <c r="B29" s="557">
        <f t="shared" si="2"/>
        <v>26</v>
      </c>
      <c r="C29" s="558">
        <v>1</v>
      </c>
      <c r="D29" s="558"/>
      <c r="E29" s="559"/>
      <c r="F29" s="558"/>
      <c r="G29" s="559">
        <v>1</v>
      </c>
      <c r="H29" s="558">
        <v>3</v>
      </c>
      <c r="I29" s="558">
        <v>1</v>
      </c>
      <c r="J29" s="558">
        <v>1</v>
      </c>
      <c r="K29" s="560">
        <v>2</v>
      </c>
      <c r="L29" s="561">
        <v>4</v>
      </c>
      <c r="M29" s="562"/>
      <c r="N29" s="560"/>
      <c r="O29" s="563">
        <v>2</v>
      </c>
      <c r="P29" s="560"/>
      <c r="Q29" s="559">
        <v>6</v>
      </c>
      <c r="R29" s="560"/>
      <c r="S29" s="559">
        <v>2</v>
      </c>
      <c r="T29" s="563"/>
      <c r="U29" s="564"/>
      <c r="V29" s="559"/>
      <c r="W29" s="558">
        <v>2</v>
      </c>
      <c r="X29" s="558">
        <v>1</v>
      </c>
      <c r="Y29" s="566"/>
      <c r="Z29" s="558"/>
      <c r="AA29" s="560"/>
    </row>
    <row r="30" spans="1:243" ht="21.95" customHeight="1">
      <c r="A30" s="556" t="s">
        <v>637</v>
      </c>
      <c r="B30" s="557">
        <f t="shared" si="2"/>
        <v>124</v>
      </c>
      <c r="C30" s="558">
        <v>15</v>
      </c>
      <c r="D30" s="558">
        <v>5</v>
      </c>
      <c r="E30" s="559">
        <v>1</v>
      </c>
      <c r="F30" s="558">
        <v>1</v>
      </c>
      <c r="G30" s="559"/>
      <c r="H30" s="558">
        <v>3</v>
      </c>
      <c r="I30" s="558">
        <v>6</v>
      </c>
      <c r="J30" s="558">
        <v>11</v>
      </c>
      <c r="K30" s="560">
        <v>3</v>
      </c>
      <c r="L30" s="561">
        <v>10</v>
      </c>
      <c r="M30" s="562">
        <v>2</v>
      </c>
      <c r="N30" s="560"/>
      <c r="O30" s="563">
        <v>15</v>
      </c>
      <c r="P30" s="560">
        <v>1</v>
      </c>
      <c r="Q30" s="559">
        <v>15</v>
      </c>
      <c r="R30" s="560">
        <v>1</v>
      </c>
      <c r="S30" s="559">
        <v>14</v>
      </c>
      <c r="T30" s="563">
        <v>3</v>
      </c>
      <c r="U30" s="564">
        <v>3</v>
      </c>
      <c r="V30" s="559"/>
      <c r="W30" s="558">
        <v>7</v>
      </c>
      <c r="X30" s="558">
        <v>1</v>
      </c>
      <c r="Y30" s="566">
        <v>4</v>
      </c>
      <c r="Z30" s="558">
        <v>3</v>
      </c>
      <c r="AA30" s="560"/>
    </row>
    <row r="31" spans="1:243" ht="21.95" customHeight="1">
      <c r="A31" s="556" t="s">
        <v>620</v>
      </c>
      <c r="B31" s="557">
        <f t="shared" si="2"/>
        <v>59</v>
      </c>
      <c r="C31" s="558">
        <v>3</v>
      </c>
      <c r="D31" s="558">
        <v>2</v>
      </c>
      <c r="E31" s="559">
        <v>1</v>
      </c>
      <c r="F31" s="558"/>
      <c r="G31" s="559">
        <v>2</v>
      </c>
      <c r="H31" s="558">
        <v>2</v>
      </c>
      <c r="I31" s="558"/>
      <c r="J31" s="558">
        <v>4</v>
      </c>
      <c r="K31" s="560"/>
      <c r="L31" s="561">
        <v>9</v>
      </c>
      <c r="M31" s="562"/>
      <c r="N31" s="560"/>
      <c r="O31" s="564">
        <v>2</v>
      </c>
      <c r="P31" s="567">
        <v>1</v>
      </c>
      <c r="Q31" s="559">
        <v>6</v>
      </c>
      <c r="R31" s="560"/>
      <c r="S31" s="559">
        <v>2</v>
      </c>
      <c r="T31" s="563"/>
      <c r="U31" s="564">
        <v>17</v>
      </c>
      <c r="V31" s="559">
        <v>1</v>
      </c>
      <c r="W31" s="558">
        <v>3</v>
      </c>
      <c r="X31" s="558">
        <v>2</v>
      </c>
      <c r="Y31" s="558"/>
      <c r="Z31" s="558">
        <v>2</v>
      </c>
      <c r="AA31" s="560"/>
      <c r="AB31" s="2308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9"/>
      <c r="AZ31" s="129"/>
      <c r="BA31" s="129"/>
      <c r="BB31" s="129"/>
      <c r="BC31" s="129"/>
      <c r="BD31" s="129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1"/>
      <c r="EQ31" s="131"/>
      <c r="ER31" s="131"/>
      <c r="ES31" s="131"/>
      <c r="ET31" s="131"/>
      <c r="EU31" s="131"/>
      <c r="EV31" s="131"/>
      <c r="EW31" s="131"/>
      <c r="EX31" s="131"/>
      <c r="EY31" s="131"/>
      <c r="EZ31" s="131"/>
      <c r="FA31" s="131"/>
      <c r="FB31" s="131"/>
      <c r="FC31" s="131"/>
      <c r="FD31" s="131"/>
      <c r="FE31" s="131"/>
      <c r="FF31" s="131"/>
      <c r="FG31" s="131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  <c r="GB31" s="132"/>
      <c r="GC31" s="132"/>
      <c r="GD31" s="132"/>
      <c r="GE31" s="132"/>
      <c r="GF31" s="132"/>
      <c r="GG31" s="132"/>
      <c r="GH31" s="132"/>
      <c r="GI31" s="132"/>
      <c r="GJ31" s="132"/>
      <c r="GK31" s="132"/>
      <c r="GL31" s="132"/>
      <c r="GM31" s="132"/>
      <c r="GN31" s="132"/>
      <c r="GO31" s="132"/>
      <c r="GP31" s="132"/>
      <c r="GQ31" s="132"/>
      <c r="GR31" s="132"/>
      <c r="GS31" s="132"/>
      <c r="GT31" s="132"/>
      <c r="GU31" s="132"/>
      <c r="GV31" s="132"/>
      <c r="GW31" s="132"/>
      <c r="GX31" s="132"/>
      <c r="GY31" s="132"/>
      <c r="GZ31" s="132"/>
      <c r="HA31" s="132"/>
      <c r="HB31" s="132"/>
      <c r="HC31" s="132"/>
      <c r="HD31" s="132"/>
      <c r="HE31" s="132"/>
      <c r="HF31" s="132"/>
      <c r="HG31" s="132"/>
      <c r="HH31" s="132"/>
      <c r="HI31" s="132"/>
      <c r="HJ31" s="132"/>
      <c r="HK31" s="132"/>
      <c r="HL31" s="132"/>
      <c r="HM31" s="132"/>
      <c r="HN31" s="132"/>
      <c r="HO31" s="132"/>
      <c r="HP31" s="132"/>
      <c r="HQ31" s="132"/>
      <c r="HR31" s="132"/>
      <c r="HS31" s="132"/>
      <c r="HT31" s="132"/>
      <c r="HU31" s="132"/>
      <c r="HV31" s="132"/>
      <c r="HW31" s="132"/>
      <c r="HX31" s="132"/>
      <c r="HY31" s="132"/>
      <c r="HZ31" s="132"/>
      <c r="IA31" s="132"/>
      <c r="IB31" s="132"/>
      <c r="IC31" s="132"/>
      <c r="ID31" s="132"/>
      <c r="IE31" s="132"/>
      <c r="IF31" s="132"/>
      <c r="IG31" s="132"/>
      <c r="IH31" s="132"/>
      <c r="II31" s="132"/>
    </row>
    <row r="32" spans="1:243" ht="21.95" customHeight="1">
      <c r="A32" s="556" t="s">
        <v>638</v>
      </c>
      <c r="B32" s="568">
        <f t="shared" si="2"/>
        <v>23</v>
      </c>
      <c r="C32" s="559">
        <v>3</v>
      </c>
      <c r="D32" s="559"/>
      <c r="E32" s="559"/>
      <c r="F32" s="559"/>
      <c r="G32" s="559"/>
      <c r="H32" s="559"/>
      <c r="I32" s="559">
        <v>1</v>
      </c>
      <c r="J32" s="559">
        <v>1</v>
      </c>
      <c r="K32" s="567">
        <v>1</v>
      </c>
      <c r="L32" s="559">
        <v>2</v>
      </c>
      <c r="M32" s="560"/>
      <c r="N32" s="567">
        <v>1</v>
      </c>
      <c r="O32" s="564">
        <v>5</v>
      </c>
      <c r="P32" s="567"/>
      <c r="Q32" s="559"/>
      <c r="R32" s="567">
        <v>1</v>
      </c>
      <c r="S32" s="559">
        <v>1</v>
      </c>
      <c r="T32" s="563"/>
      <c r="U32" s="564"/>
      <c r="V32" s="559">
        <v>1</v>
      </c>
      <c r="W32" s="559">
        <v>3</v>
      </c>
      <c r="X32" s="559">
        <v>2</v>
      </c>
      <c r="Y32" s="559">
        <v>1</v>
      </c>
      <c r="Z32" s="559"/>
      <c r="AA32" s="567"/>
    </row>
    <row r="33" spans="1:27" ht="21.95" customHeight="1">
      <c r="A33" s="569" t="s">
        <v>658</v>
      </c>
      <c r="B33" s="570">
        <f t="shared" si="2"/>
        <v>9</v>
      </c>
      <c r="C33" s="566"/>
      <c r="D33" s="566"/>
      <c r="E33" s="566">
        <v>1</v>
      </c>
      <c r="F33" s="566"/>
      <c r="G33" s="566">
        <v>1</v>
      </c>
      <c r="H33" s="566"/>
      <c r="I33" s="566"/>
      <c r="J33" s="566">
        <v>1</v>
      </c>
      <c r="K33" s="571"/>
      <c r="L33" s="572">
        <v>3</v>
      </c>
      <c r="M33" s="573"/>
      <c r="N33" s="571"/>
      <c r="O33" s="574"/>
      <c r="P33" s="575"/>
      <c r="Q33" s="566"/>
      <c r="R33" s="571"/>
      <c r="S33" s="566">
        <v>1</v>
      </c>
      <c r="T33" s="2296"/>
      <c r="U33" s="574"/>
      <c r="V33" s="566">
        <v>1</v>
      </c>
      <c r="W33" s="566"/>
      <c r="X33" s="566">
        <v>1</v>
      </c>
      <c r="Y33" s="566"/>
      <c r="Z33" s="566"/>
      <c r="AA33" s="571"/>
    </row>
    <row r="34" spans="1:27" ht="21.95" customHeight="1">
      <c r="A34" s="569" t="s">
        <v>640</v>
      </c>
      <c r="B34" s="570">
        <f t="shared" si="2"/>
        <v>77</v>
      </c>
      <c r="C34" s="566">
        <v>7</v>
      </c>
      <c r="D34" s="566">
        <v>2</v>
      </c>
      <c r="E34" s="566"/>
      <c r="F34" s="566">
        <v>4</v>
      </c>
      <c r="G34" s="566"/>
      <c r="H34" s="566">
        <v>3</v>
      </c>
      <c r="I34" s="566">
        <v>3</v>
      </c>
      <c r="J34" s="566">
        <v>4</v>
      </c>
      <c r="K34" s="571"/>
      <c r="L34" s="572"/>
      <c r="M34" s="573">
        <v>25</v>
      </c>
      <c r="N34" s="571"/>
      <c r="O34" s="574">
        <v>6</v>
      </c>
      <c r="P34" s="571">
        <v>1</v>
      </c>
      <c r="Q34" s="566">
        <v>5</v>
      </c>
      <c r="R34" s="571">
        <v>1</v>
      </c>
      <c r="S34" s="566">
        <v>6</v>
      </c>
      <c r="T34" s="2296"/>
      <c r="U34" s="574">
        <v>3</v>
      </c>
      <c r="V34" s="566">
        <v>1</v>
      </c>
      <c r="W34" s="566">
        <v>3</v>
      </c>
      <c r="X34" s="566">
        <v>2</v>
      </c>
      <c r="Y34" s="566">
        <v>1</v>
      </c>
      <c r="Z34" s="566"/>
      <c r="AA34" s="571"/>
    </row>
    <row r="35" spans="1:27" ht="21.95" customHeight="1">
      <c r="A35" s="569" t="s">
        <v>618</v>
      </c>
      <c r="B35" s="570">
        <f t="shared" si="2"/>
        <v>1462</v>
      </c>
      <c r="C35" s="566">
        <v>12</v>
      </c>
      <c r="D35" s="566">
        <v>2</v>
      </c>
      <c r="E35" s="566">
        <v>32</v>
      </c>
      <c r="F35" s="566">
        <v>22</v>
      </c>
      <c r="G35" s="566">
        <v>4</v>
      </c>
      <c r="H35" s="566">
        <v>52</v>
      </c>
      <c r="I35" s="566">
        <v>26</v>
      </c>
      <c r="J35" s="566">
        <v>65</v>
      </c>
      <c r="K35" s="571">
        <v>26</v>
      </c>
      <c r="L35" s="572">
        <v>393</v>
      </c>
      <c r="M35" s="573">
        <v>3</v>
      </c>
      <c r="N35" s="571"/>
      <c r="O35" s="574">
        <v>217</v>
      </c>
      <c r="P35" s="571">
        <v>9</v>
      </c>
      <c r="Q35" s="566">
        <v>159</v>
      </c>
      <c r="R35" s="571">
        <v>9</v>
      </c>
      <c r="S35" s="566">
        <v>75</v>
      </c>
      <c r="T35" s="2296">
        <v>41</v>
      </c>
      <c r="U35" s="574">
        <v>5</v>
      </c>
      <c r="V35" s="566">
        <v>8</v>
      </c>
      <c r="W35" s="566">
        <v>97</v>
      </c>
      <c r="X35" s="566">
        <v>39</v>
      </c>
      <c r="Y35" s="566">
        <v>34</v>
      </c>
      <c r="Z35" s="566">
        <v>132</v>
      </c>
      <c r="AA35" s="571"/>
    </row>
    <row r="36" spans="1:27" ht="21.95" customHeight="1">
      <c r="A36" s="569" t="s">
        <v>619</v>
      </c>
      <c r="B36" s="570">
        <f t="shared" si="2"/>
        <v>59</v>
      </c>
      <c r="C36" s="566"/>
      <c r="D36" s="566"/>
      <c r="E36" s="566"/>
      <c r="F36" s="566">
        <v>2</v>
      </c>
      <c r="G36" s="566">
        <v>1</v>
      </c>
      <c r="H36" s="566">
        <v>5</v>
      </c>
      <c r="I36" s="566">
        <v>4</v>
      </c>
      <c r="J36" s="566">
        <v>5</v>
      </c>
      <c r="K36" s="571">
        <v>2</v>
      </c>
      <c r="L36" s="572"/>
      <c r="M36" s="573">
        <v>2</v>
      </c>
      <c r="N36" s="571"/>
      <c r="O36" s="574">
        <v>10</v>
      </c>
      <c r="P36" s="571"/>
      <c r="Q36" s="566">
        <v>9</v>
      </c>
      <c r="R36" s="571"/>
      <c r="S36" s="566">
        <v>4</v>
      </c>
      <c r="T36" s="2296"/>
      <c r="U36" s="574">
        <v>1</v>
      </c>
      <c r="V36" s="566">
        <v>1</v>
      </c>
      <c r="W36" s="566">
        <v>5</v>
      </c>
      <c r="X36" s="566">
        <v>3</v>
      </c>
      <c r="Y36" s="566">
        <v>3</v>
      </c>
      <c r="Z36" s="566">
        <v>2</v>
      </c>
      <c r="AA36" s="571"/>
    </row>
    <row r="37" spans="1:27" ht="21.95" customHeight="1">
      <c r="A37" s="569" t="s">
        <v>641</v>
      </c>
      <c r="B37" s="570">
        <f t="shared" si="2"/>
        <v>89</v>
      </c>
      <c r="C37" s="566">
        <v>8</v>
      </c>
      <c r="D37" s="566">
        <v>4</v>
      </c>
      <c r="E37" s="566">
        <v>1</v>
      </c>
      <c r="F37" s="566">
        <v>3</v>
      </c>
      <c r="G37" s="566">
        <v>4</v>
      </c>
      <c r="H37" s="566">
        <v>4</v>
      </c>
      <c r="I37" s="566">
        <v>2</v>
      </c>
      <c r="J37" s="566">
        <v>9</v>
      </c>
      <c r="K37" s="571">
        <v>3</v>
      </c>
      <c r="L37" s="572">
        <v>12</v>
      </c>
      <c r="M37" s="573"/>
      <c r="N37" s="571">
        <v>1</v>
      </c>
      <c r="O37" s="574">
        <v>12</v>
      </c>
      <c r="P37" s="571">
        <v>1</v>
      </c>
      <c r="Q37" s="566">
        <v>4</v>
      </c>
      <c r="R37" s="571"/>
      <c r="S37" s="566">
        <v>7</v>
      </c>
      <c r="T37" s="2296"/>
      <c r="U37" s="574"/>
      <c r="V37" s="566">
        <v>3</v>
      </c>
      <c r="W37" s="566">
        <v>1</v>
      </c>
      <c r="X37" s="566">
        <v>2</v>
      </c>
      <c r="Y37" s="566"/>
      <c r="Z37" s="566">
        <v>8</v>
      </c>
      <c r="AA37" s="571"/>
    </row>
    <row r="38" spans="1:27" ht="21.95" customHeight="1">
      <c r="A38" s="576" t="s">
        <v>642</v>
      </c>
      <c r="B38" s="577"/>
      <c r="C38" s="578"/>
      <c r="D38" s="578"/>
      <c r="E38" s="578"/>
      <c r="F38" s="578"/>
      <c r="G38" s="578"/>
      <c r="H38" s="578"/>
      <c r="I38" s="578"/>
      <c r="J38" s="578"/>
      <c r="K38" s="579"/>
      <c r="L38" s="580"/>
      <c r="M38" s="581"/>
      <c r="N38" s="579"/>
      <c r="O38" s="582"/>
      <c r="P38" s="579"/>
      <c r="Q38" s="578"/>
      <c r="R38" s="579"/>
      <c r="S38" s="578"/>
      <c r="T38" s="2297"/>
      <c r="U38" s="582"/>
      <c r="V38" s="578"/>
      <c r="W38" s="578"/>
      <c r="X38" s="578"/>
      <c r="Y38" s="578"/>
      <c r="Z38" s="578"/>
      <c r="AA38" s="579"/>
    </row>
    <row r="39" spans="1:27" ht="22.5" customHeight="1">
      <c r="A39" s="553"/>
      <c r="B39" s="553"/>
      <c r="C39" s="553"/>
      <c r="D39" s="553"/>
      <c r="E39" s="553"/>
      <c r="F39" s="553"/>
      <c r="G39" s="553"/>
      <c r="H39" s="553"/>
      <c r="I39" s="553"/>
      <c r="J39" s="553"/>
      <c r="K39" s="553"/>
      <c r="L39" s="554"/>
      <c r="M39" s="554"/>
      <c r="N39" s="553"/>
      <c r="O39" s="553"/>
      <c r="P39" s="553"/>
      <c r="Q39" s="553"/>
      <c r="R39" s="553"/>
      <c r="S39" s="553"/>
      <c r="T39" s="553"/>
      <c r="U39" s="553"/>
      <c r="V39" s="553"/>
      <c r="W39" s="553"/>
      <c r="X39" s="553"/>
      <c r="Y39" s="555" t="s">
        <v>408</v>
      </c>
      <c r="Z39" s="553"/>
      <c r="AA39" s="553"/>
    </row>
    <row r="40" spans="1:27" ht="12" customHeight="1">
      <c r="Y40" s="133"/>
    </row>
    <row r="8178" spans="2:243" ht="9" hidden="1" customHeight="1">
      <c r="I8178" s="134"/>
      <c r="J8178" s="134"/>
      <c r="K8178" s="134"/>
      <c r="L8178" s="135"/>
      <c r="M8178" s="135"/>
      <c r="N8178" s="135"/>
      <c r="O8178" s="135"/>
      <c r="P8178" s="135"/>
      <c r="Q8178" s="135"/>
      <c r="R8178" s="135"/>
      <c r="S8178" s="135"/>
      <c r="T8178" s="135"/>
      <c r="U8178" s="135"/>
      <c r="V8178" s="135"/>
      <c r="W8178" s="135"/>
      <c r="X8178" s="135"/>
      <c r="Y8178" s="135"/>
      <c r="Z8178" s="135"/>
      <c r="AA8178" s="135"/>
      <c r="AB8178" s="135"/>
      <c r="AC8178" s="135"/>
      <c r="AD8178" s="135"/>
      <c r="AE8178" s="135"/>
      <c r="AF8178" s="135"/>
      <c r="AG8178" s="135"/>
      <c r="AH8178" s="135"/>
      <c r="AI8178" s="135"/>
      <c r="AJ8178" s="135"/>
      <c r="AK8178" s="135"/>
      <c r="AL8178" s="135"/>
      <c r="AM8178" s="135"/>
      <c r="AN8178" s="135"/>
      <c r="AO8178" s="135"/>
      <c r="AP8178" s="135"/>
      <c r="AQ8178" s="135"/>
      <c r="AR8178" s="135"/>
      <c r="AS8178" s="135"/>
      <c r="AT8178" s="135"/>
      <c r="AU8178" s="135"/>
      <c r="AV8178" s="135"/>
      <c r="AW8178" s="135"/>
      <c r="AX8178" s="135"/>
      <c r="AY8178" s="135"/>
      <c r="AZ8178" s="135"/>
      <c r="BA8178" s="135"/>
      <c r="BB8178" s="135"/>
      <c r="BC8178" s="135"/>
      <c r="BD8178" s="135"/>
      <c r="BE8178" s="135"/>
      <c r="BF8178" s="135"/>
      <c r="BG8178" s="135"/>
      <c r="BH8178" s="135"/>
      <c r="BI8178" s="135"/>
      <c r="BJ8178" s="135"/>
      <c r="BK8178" s="135"/>
      <c r="BL8178" s="135"/>
      <c r="BM8178" s="135"/>
      <c r="BN8178" s="135"/>
      <c r="BO8178" s="135"/>
      <c r="BP8178" s="135"/>
      <c r="BQ8178" s="135"/>
      <c r="BR8178" s="135"/>
      <c r="BS8178" s="135"/>
      <c r="BT8178" s="135"/>
      <c r="BU8178" s="135"/>
      <c r="BV8178" s="135"/>
      <c r="BW8178" s="135"/>
      <c r="BX8178" s="135"/>
      <c r="BY8178" s="135"/>
      <c r="BZ8178" s="135"/>
      <c r="CA8178" s="135"/>
      <c r="CB8178" s="135"/>
      <c r="CC8178" s="135"/>
      <c r="CD8178" s="135"/>
      <c r="CE8178" s="135"/>
      <c r="CF8178" s="135"/>
      <c r="CG8178" s="135"/>
      <c r="CH8178" s="135"/>
      <c r="CI8178" s="135"/>
      <c r="CJ8178" s="135"/>
      <c r="CK8178" s="135"/>
      <c r="CL8178" s="135"/>
      <c r="CM8178" s="135"/>
      <c r="CN8178" s="135"/>
      <c r="CO8178" s="135"/>
      <c r="CP8178" s="135"/>
      <c r="CQ8178" s="135"/>
      <c r="CR8178" s="135"/>
      <c r="CS8178" s="135"/>
      <c r="CT8178" s="135"/>
      <c r="CU8178" s="135"/>
      <c r="CV8178" s="135"/>
      <c r="CW8178" s="135"/>
      <c r="CX8178" s="135"/>
      <c r="CY8178" s="135"/>
      <c r="CZ8178" s="135"/>
      <c r="DA8178" s="135"/>
      <c r="DB8178" s="135"/>
      <c r="DC8178" s="135"/>
      <c r="DD8178" s="135"/>
      <c r="DE8178" s="135"/>
      <c r="DF8178" s="135"/>
      <c r="DG8178" s="135"/>
      <c r="DH8178" s="135"/>
      <c r="DI8178" s="135"/>
      <c r="DJ8178" s="135"/>
      <c r="DK8178" s="135"/>
      <c r="DL8178" s="135"/>
      <c r="DM8178" s="135"/>
      <c r="DN8178" s="135"/>
      <c r="DO8178" s="135"/>
      <c r="DP8178" s="135"/>
      <c r="DQ8178" s="135"/>
      <c r="DR8178" s="135"/>
      <c r="DS8178" s="135"/>
      <c r="DT8178" s="135"/>
      <c r="DU8178" s="135"/>
      <c r="DV8178" s="135"/>
      <c r="DW8178" s="135"/>
      <c r="DX8178" s="135"/>
      <c r="DY8178" s="135"/>
      <c r="DZ8178" s="135"/>
      <c r="EA8178" s="135"/>
      <c r="EB8178" s="135"/>
      <c r="EC8178" s="135"/>
      <c r="ED8178" s="135"/>
      <c r="EE8178" s="135"/>
      <c r="EF8178" s="135"/>
      <c r="EG8178" s="135"/>
      <c r="EH8178" s="135"/>
      <c r="EI8178" s="135"/>
      <c r="EJ8178" s="135"/>
      <c r="EK8178" s="135"/>
      <c r="EL8178" s="135"/>
      <c r="EM8178" s="135"/>
      <c r="EN8178" s="135"/>
      <c r="EO8178" s="135"/>
      <c r="EP8178" s="135"/>
      <c r="EQ8178" s="135"/>
      <c r="ER8178" s="135"/>
      <c r="ES8178" s="135"/>
      <c r="ET8178" s="135"/>
      <c r="EU8178" s="135"/>
      <c r="EV8178" s="135"/>
      <c r="EW8178" s="135"/>
      <c r="EX8178" s="135"/>
      <c r="EY8178" s="135"/>
      <c r="EZ8178" s="135"/>
      <c r="FA8178" s="135"/>
      <c r="FB8178" s="135"/>
      <c r="FC8178" s="135"/>
      <c r="FD8178" s="135"/>
      <c r="FE8178" s="135"/>
      <c r="FF8178" s="135"/>
      <c r="FG8178" s="135"/>
      <c r="FH8178" s="132"/>
      <c r="FI8178" s="132"/>
      <c r="FJ8178" s="132"/>
      <c r="FK8178" s="132"/>
      <c r="FL8178" s="132"/>
      <c r="FM8178" s="132"/>
      <c r="FN8178" s="132"/>
      <c r="FO8178" s="132"/>
      <c r="FP8178" s="132"/>
      <c r="FQ8178" s="132"/>
      <c r="FR8178" s="132"/>
      <c r="FS8178" s="132"/>
      <c r="FT8178" s="132"/>
      <c r="FU8178" s="132"/>
      <c r="FV8178" s="132"/>
      <c r="FW8178" s="132"/>
      <c r="FX8178" s="132"/>
      <c r="FY8178" s="132"/>
      <c r="FZ8178" s="132"/>
      <c r="GA8178" s="132"/>
      <c r="GB8178" s="132"/>
      <c r="GC8178" s="132"/>
      <c r="GD8178" s="132"/>
      <c r="GE8178" s="132"/>
      <c r="GF8178" s="132"/>
      <c r="GG8178" s="132"/>
      <c r="GH8178" s="132"/>
      <c r="GI8178" s="132"/>
      <c r="GJ8178" s="132"/>
      <c r="GK8178" s="132"/>
      <c r="GL8178" s="132"/>
      <c r="GM8178" s="132"/>
      <c r="GN8178" s="132"/>
      <c r="GO8178" s="132"/>
      <c r="GP8178" s="132"/>
      <c r="GQ8178" s="132"/>
      <c r="GR8178" s="132"/>
      <c r="GS8178" s="132"/>
      <c r="GT8178" s="132"/>
      <c r="GU8178" s="132"/>
      <c r="GV8178" s="132"/>
      <c r="GW8178" s="132"/>
      <c r="GX8178" s="132"/>
      <c r="GY8178" s="132"/>
      <c r="GZ8178" s="132"/>
      <c r="HA8178" s="132"/>
      <c r="HB8178" s="132"/>
      <c r="HC8178" s="132"/>
      <c r="HD8178" s="132"/>
      <c r="HE8178" s="132"/>
      <c r="HF8178" s="132"/>
      <c r="HG8178" s="132"/>
      <c r="HH8178" s="132"/>
      <c r="HI8178" s="132"/>
      <c r="HJ8178" s="132"/>
      <c r="HK8178" s="132"/>
      <c r="HL8178" s="132"/>
      <c r="HM8178" s="132"/>
      <c r="HN8178" s="132"/>
      <c r="HO8178" s="132"/>
      <c r="HP8178" s="132"/>
      <c r="HQ8178" s="132"/>
      <c r="HR8178" s="132"/>
      <c r="HS8178" s="132"/>
      <c r="HT8178" s="132"/>
      <c r="HU8178" s="132"/>
      <c r="HV8178" s="132"/>
      <c r="HW8178" s="132"/>
      <c r="HX8178" s="132"/>
      <c r="HY8178" s="132"/>
      <c r="HZ8178" s="132"/>
      <c r="IA8178" s="132"/>
      <c r="IB8178" s="132"/>
      <c r="IC8178" s="132"/>
      <c r="ID8178" s="132"/>
      <c r="IE8178" s="132"/>
      <c r="IF8178" s="132"/>
      <c r="IG8178" s="132"/>
      <c r="IH8178" s="132"/>
      <c r="II8178" s="132"/>
    </row>
    <row r="8182" spans="2:243" ht="9" hidden="1" customHeight="1">
      <c r="B8182" s="136"/>
      <c r="C8182" s="136"/>
      <c r="D8182" s="136"/>
      <c r="E8182" s="136"/>
      <c r="F8182" s="136"/>
      <c r="G8182" s="136"/>
      <c r="H8182" s="136"/>
      <c r="I8182" s="136"/>
      <c r="J8182" s="136"/>
      <c r="K8182" s="136"/>
      <c r="L8182" s="136"/>
      <c r="M8182" s="136"/>
      <c r="N8182" s="136"/>
      <c r="O8182" s="136"/>
      <c r="P8182" s="136"/>
      <c r="Q8182" s="136"/>
      <c r="R8182" s="136"/>
      <c r="S8182" s="136"/>
      <c r="T8182" s="136"/>
      <c r="U8182" s="136"/>
      <c r="V8182" s="136"/>
      <c r="W8182" s="136"/>
      <c r="X8182" s="136"/>
      <c r="Y8182" s="136"/>
      <c r="Z8182" s="136"/>
      <c r="AA8182" s="136"/>
      <c r="AB8182" s="136"/>
      <c r="AC8182" s="136"/>
      <c r="AD8182" s="136"/>
      <c r="AE8182" s="136"/>
      <c r="AF8182" s="136"/>
      <c r="AG8182" s="136"/>
      <c r="AH8182" s="136"/>
      <c r="AI8182" s="136"/>
      <c r="AJ8182" s="136"/>
      <c r="AK8182" s="136"/>
      <c r="AL8182" s="136"/>
      <c r="AM8182" s="136"/>
      <c r="AN8182" s="136"/>
      <c r="AO8182" s="136"/>
      <c r="AP8182" s="136"/>
      <c r="AQ8182" s="136"/>
      <c r="AR8182" s="136"/>
      <c r="AS8182" s="136"/>
      <c r="AT8182" s="136"/>
      <c r="AU8182" s="136"/>
      <c r="AV8182" s="136"/>
      <c r="AW8182" s="136"/>
      <c r="AX8182" s="136"/>
      <c r="AY8182" s="136"/>
      <c r="AZ8182" s="136"/>
      <c r="BA8182" s="136"/>
      <c r="BB8182" s="136"/>
      <c r="BC8182" s="136"/>
      <c r="BD8182" s="136"/>
      <c r="BE8182" s="136"/>
      <c r="BF8182" s="136"/>
      <c r="BG8182" s="136"/>
      <c r="BH8182" s="136"/>
      <c r="BI8182" s="136"/>
      <c r="BJ8182" s="136"/>
      <c r="BK8182" s="136"/>
      <c r="BL8182" s="136"/>
      <c r="BM8182" s="136"/>
      <c r="BN8182" s="136"/>
      <c r="BO8182" s="136"/>
      <c r="BP8182" s="136"/>
      <c r="BQ8182" s="136"/>
      <c r="BR8182" s="136"/>
      <c r="BS8182" s="136"/>
      <c r="BT8182" s="136"/>
      <c r="BU8182" s="137"/>
      <c r="BV8182" s="137"/>
      <c r="BW8182" s="137"/>
      <c r="BX8182" s="137"/>
      <c r="BY8182" s="137"/>
      <c r="BZ8182" s="137"/>
      <c r="CA8182" s="137"/>
      <c r="CB8182" s="137"/>
      <c r="CC8182" s="137"/>
      <c r="CD8182" s="137"/>
      <c r="CE8182" s="137"/>
      <c r="CF8182" s="137"/>
      <c r="CG8182" s="137"/>
      <c r="CH8182" s="137"/>
      <c r="CI8182" s="137"/>
      <c r="CJ8182" s="137"/>
      <c r="CK8182" s="137"/>
      <c r="CL8182" s="137"/>
      <c r="CM8182" s="137"/>
      <c r="CN8182" s="137"/>
      <c r="CO8182" s="137"/>
      <c r="CP8182" s="137"/>
      <c r="CQ8182" s="137"/>
      <c r="CR8182" s="137"/>
      <c r="CS8182" s="137"/>
      <c r="CT8182" s="137"/>
      <c r="CU8182" s="137"/>
      <c r="CV8182" s="137"/>
      <c r="CW8182" s="137"/>
      <c r="CX8182" s="138"/>
      <c r="CY8182" s="138"/>
      <c r="CZ8182" s="138"/>
      <c r="DA8182" s="138"/>
      <c r="DB8182" s="138"/>
      <c r="DC8182" s="138"/>
      <c r="DD8182" s="138"/>
      <c r="DE8182" s="138"/>
      <c r="DF8182" s="138"/>
      <c r="DG8182" s="138"/>
      <c r="DH8182" s="138"/>
      <c r="DI8182" s="138"/>
      <c r="DJ8182" s="138"/>
      <c r="DK8182" s="138"/>
      <c r="DL8182" s="138"/>
      <c r="DM8182" s="138"/>
      <c r="DN8182" s="138"/>
      <c r="DO8182" s="138"/>
      <c r="DP8182" s="138"/>
      <c r="DQ8182" s="138"/>
      <c r="DR8182" s="138"/>
      <c r="DS8182" s="138"/>
      <c r="DT8182" s="138"/>
      <c r="DU8182" s="138"/>
      <c r="DV8182" s="138"/>
      <c r="DW8182" s="138"/>
      <c r="DX8182" s="138"/>
      <c r="DY8182" s="138"/>
      <c r="DZ8182" s="138"/>
      <c r="EA8182" s="138"/>
      <c r="EB8182" s="138"/>
      <c r="EC8182" s="138"/>
      <c r="ED8182" s="138"/>
      <c r="EE8182" s="138"/>
      <c r="EF8182" s="138"/>
      <c r="EG8182" s="138"/>
      <c r="EH8182" s="138"/>
      <c r="EI8182" s="138"/>
      <c r="EJ8182" s="138"/>
      <c r="EK8182" s="138"/>
      <c r="EL8182" s="138"/>
      <c r="EM8182" s="138"/>
      <c r="EN8182" s="138"/>
      <c r="EO8182" s="138"/>
      <c r="EP8182" s="138"/>
      <c r="EQ8182" s="138"/>
      <c r="ER8182" s="138"/>
      <c r="ES8182" s="138"/>
      <c r="ET8182" s="138"/>
      <c r="EU8182" s="138"/>
      <c r="EV8182" s="138"/>
      <c r="EW8182" s="138"/>
      <c r="EX8182" s="138"/>
      <c r="EY8182" s="138"/>
      <c r="EZ8182" s="138"/>
      <c r="FA8182" s="138"/>
      <c r="FB8182" s="138"/>
      <c r="FC8182" s="138"/>
      <c r="FD8182" s="138"/>
      <c r="FE8182" s="138"/>
      <c r="FF8182" s="138"/>
      <c r="FG8182" s="138"/>
      <c r="FH8182" s="138"/>
      <c r="FI8182" s="138"/>
      <c r="FJ8182" s="138"/>
      <c r="FK8182" s="138"/>
      <c r="FL8182" s="138"/>
      <c r="FM8182" s="138"/>
      <c r="FN8182" s="138"/>
      <c r="FO8182" s="138"/>
      <c r="FP8182" s="138"/>
      <c r="FQ8182" s="138"/>
      <c r="FR8182" s="138"/>
      <c r="FS8182" s="138"/>
      <c r="FT8182" s="138"/>
      <c r="FU8182" s="138"/>
      <c r="FV8182" s="138"/>
      <c r="FW8182" s="138"/>
      <c r="FX8182" s="138"/>
      <c r="FY8182" s="138"/>
      <c r="FZ8182" s="138"/>
      <c r="GA8182" s="138"/>
      <c r="GB8182" s="138"/>
      <c r="GC8182" s="138"/>
      <c r="GD8182" s="138"/>
      <c r="GE8182" s="138"/>
      <c r="GF8182" s="138"/>
      <c r="GG8182" s="138"/>
      <c r="GH8182" s="138"/>
      <c r="GI8182" s="138"/>
      <c r="GJ8182" s="138"/>
      <c r="GK8182" s="138"/>
      <c r="GL8182" s="138"/>
      <c r="GM8182" s="138"/>
      <c r="GN8182" s="138"/>
      <c r="GO8182" s="138"/>
      <c r="GP8182" s="138"/>
      <c r="GQ8182" s="138"/>
      <c r="GR8182" s="138"/>
      <c r="GS8182" s="138"/>
      <c r="GT8182" s="138"/>
      <c r="GU8182" s="138"/>
      <c r="GV8182" s="138"/>
      <c r="GW8182" s="138"/>
      <c r="GX8182" s="138"/>
      <c r="GY8182" s="138"/>
      <c r="GZ8182" s="138"/>
      <c r="HA8182" s="138"/>
      <c r="HB8182" s="138"/>
      <c r="HC8182" s="138"/>
      <c r="HD8182" s="138"/>
      <c r="HE8182" s="138"/>
      <c r="HF8182" s="138"/>
      <c r="HG8182" s="138"/>
      <c r="HH8182" s="138"/>
      <c r="HI8182" s="138"/>
      <c r="HJ8182" s="138"/>
      <c r="HK8182" s="138"/>
      <c r="HL8182" s="138"/>
      <c r="HM8182" s="138"/>
      <c r="HN8182" s="138"/>
      <c r="HO8182" s="138"/>
      <c r="HP8182" s="138"/>
      <c r="HQ8182" s="138"/>
      <c r="HR8182" s="138"/>
      <c r="HS8182" s="138"/>
      <c r="HT8182" s="138"/>
      <c r="HU8182" s="138"/>
      <c r="HV8182" s="138"/>
      <c r="HW8182" s="138"/>
      <c r="HX8182" s="138"/>
      <c r="HY8182" s="138"/>
      <c r="HZ8182" s="138"/>
      <c r="IA8182" s="138"/>
      <c r="IB8182" s="138"/>
      <c r="IC8182" s="138"/>
      <c r="ID8182" s="138"/>
      <c r="IE8182" s="138"/>
      <c r="IF8182" s="138"/>
      <c r="IG8182" s="138"/>
      <c r="IH8182" s="138"/>
      <c r="II8182" s="138"/>
    </row>
    <row r="8183" spans="2:243" ht="255" customHeight="1"/>
  </sheetData>
  <sheetProtection password="CA55" sheet="1" objects="1" scenarios="1"/>
  <mergeCells count="11">
    <mergeCell ref="A1:AA1"/>
    <mergeCell ref="A3:AA3"/>
    <mergeCell ref="A4:AA4"/>
    <mergeCell ref="A10:AA10"/>
    <mergeCell ref="G11:K11"/>
    <mergeCell ref="E11:F11"/>
    <mergeCell ref="C11:D11"/>
    <mergeCell ref="Z11:AA11"/>
    <mergeCell ref="Q11:R11"/>
    <mergeCell ref="O11:P11"/>
    <mergeCell ref="L11:N11"/>
  </mergeCells>
  <phoneticPr fontId="101" type="noConversion"/>
  <printOptions horizontalCentered="1"/>
  <pageMargins left="0.39370078740157483" right="0.23622047244094491" top="0.98425196850393704" bottom="0.39370078740157483" header="0" footer="0.39370078740157483"/>
  <pageSetup scale="65" firstPageNumber="23" orientation="landscape" useFirstPageNumber="1" horizontalDpi="300" verticalDpi="300" r:id="rId1"/>
  <headerFooter alignWithMargins="0">
    <oddHeader>&amp;R&amp;"Helv,Negrita"&amp;12&amp;[24</oddHeader>
  </headerFooter>
  <rowBreaks count="3" manualBreakCount="3">
    <brk id="8177" max="16383" man="1"/>
    <brk id="8181" max="16383" man="1"/>
    <brk id="818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syncVertical="1" syncRef="B3" transitionEvaluation="1"/>
  <dimension ref="A1:BG34"/>
  <sheetViews>
    <sheetView showGridLines="0" topLeftCell="B3" workbookViewId="0">
      <selection activeCell="C38" sqref="C38"/>
    </sheetView>
  </sheetViews>
  <sheetFormatPr baseColWidth="10" defaultColWidth="6.83203125" defaultRowHeight="10.5"/>
  <cols>
    <col min="1" max="1" width="0" style="2792" hidden="1" customWidth="1"/>
    <col min="2" max="2" width="31.1640625" style="2792" customWidth="1"/>
    <col min="3" max="3" width="8.1640625" style="2792" customWidth="1"/>
    <col min="4" max="4" width="8.83203125" style="2792" customWidth="1"/>
    <col min="5" max="5" width="10.83203125" style="2792" customWidth="1"/>
    <col min="6" max="6" width="12.33203125" style="2792" customWidth="1"/>
    <col min="7" max="7" width="9.33203125" style="2792" customWidth="1"/>
    <col min="8" max="8" width="9" style="2792" customWidth="1"/>
    <col min="9" max="9" width="9.6640625" style="2792" customWidth="1"/>
    <col min="10" max="10" width="9.33203125" style="2792" customWidth="1"/>
    <col min="11" max="11" width="12" style="2792" customWidth="1"/>
    <col min="12" max="12" width="9.83203125" style="2792" customWidth="1"/>
    <col min="13" max="13" width="11.6640625" style="2792" customWidth="1"/>
    <col min="14" max="14" width="10" style="2792" customWidth="1"/>
    <col min="15" max="15" width="10.5" style="2792" customWidth="1"/>
    <col min="16" max="16" width="10" style="2792" customWidth="1"/>
    <col min="17" max="17" width="9.6640625" style="2792" customWidth="1"/>
    <col min="18" max="18" width="12.33203125" style="2792" customWidth="1"/>
    <col min="19" max="19" width="10.33203125" style="2792" customWidth="1"/>
    <col min="20" max="20" width="1" style="2792" customWidth="1"/>
    <col min="21" max="21" width="4.83203125" style="2792" customWidth="1"/>
    <col min="22" max="22" width="5.1640625" style="2792" customWidth="1"/>
    <col min="23" max="23" width="1" style="2792" customWidth="1"/>
    <col min="24" max="24" width="4.83203125" style="2792" customWidth="1"/>
    <col min="25" max="25" width="5.1640625" style="2792" customWidth="1"/>
    <col min="26" max="26" width="1" style="2792" customWidth="1"/>
    <col min="27" max="27" width="4.83203125" style="2792" customWidth="1"/>
    <col min="28" max="28" width="5.1640625" style="2792" customWidth="1"/>
    <col min="29" max="29" width="1" style="2792" customWidth="1"/>
    <col min="30" max="30" width="4.83203125" style="2792" customWidth="1"/>
    <col min="31" max="31" width="5.1640625" style="2792" customWidth="1"/>
    <col min="32" max="32" width="1" style="2792" customWidth="1"/>
    <col min="33" max="33" width="4.83203125" style="2792" customWidth="1"/>
    <col min="34" max="34" width="5.1640625" style="2792" customWidth="1"/>
    <col min="35" max="35" width="1" style="2792" customWidth="1"/>
    <col min="36" max="36" width="4.83203125" style="2792" customWidth="1"/>
    <col min="37" max="37" width="5.1640625" style="2792" customWidth="1"/>
    <col min="38" max="38" width="1" style="2792" customWidth="1"/>
    <col min="39" max="39" width="4.83203125" style="2792" customWidth="1"/>
    <col min="40" max="40" width="5.1640625" style="2792" customWidth="1"/>
    <col min="41" max="41" width="1" style="2792" customWidth="1"/>
    <col min="42" max="42" width="4.83203125" style="2792" customWidth="1"/>
    <col min="43" max="43" width="5.1640625" style="2792" customWidth="1"/>
    <col min="44" max="44" width="1" style="2792" customWidth="1"/>
    <col min="45" max="16384" width="6.83203125" style="2792"/>
  </cols>
  <sheetData>
    <row r="1" spans="1:59" ht="24.75" customHeight="1">
      <c r="A1" s="2791"/>
      <c r="B1" s="3410" t="s">
        <v>359</v>
      </c>
      <c r="C1" s="3410"/>
      <c r="D1" s="3410"/>
      <c r="E1" s="3410"/>
      <c r="F1" s="3410"/>
      <c r="G1" s="3410"/>
      <c r="H1" s="3410"/>
      <c r="I1" s="3410"/>
      <c r="J1" s="3410"/>
      <c r="K1" s="3410"/>
      <c r="L1" s="3410"/>
      <c r="M1" s="3410"/>
      <c r="N1" s="3410"/>
      <c r="O1" s="3410"/>
      <c r="P1" s="3410"/>
      <c r="Q1" s="3410"/>
      <c r="R1" s="3410"/>
      <c r="S1" s="3410"/>
    </row>
    <row r="2" spans="1:59" ht="15" customHeight="1">
      <c r="A2" s="2791"/>
      <c r="B2" s="2793"/>
      <c r="C2" s="2794"/>
      <c r="D2" s="2794"/>
      <c r="E2" s="2794"/>
      <c r="F2" s="2794"/>
      <c r="G2" s="2794"/>
      <c r="H2" s="2794"/>
      <c r="I2" s="2794"/>
      <c r="J2" s="2794"/>
      <c r="K2" s="2794"/>
      <c r="L2" s="2795"/>
      <c r="M2" s="2796"/>
      <c r="N2" s="2796"/>
      <c r="O2" s="2796"/>
      <c r="P2" s="2796"/>
      <c r="Q2" s="2796"/>
      <c r="R2" s="2796"/>
      <c r="S2" s="2796"/>
    </row>
    <row r="3" spans="1:59" ht="15" customHeight="1">
      <c r="A3" s="2791"/>
      <c r="B3" s="3411" t="s">
        <v>842</v>
      </c>
      <c r="C3" s="3411"/>
      <c r="D3" s="3411"/>
      <c r="E3" s="3411"/>
      <c r="F3" s="3411"/>
      <c r="G3" s="3411"/>
      <c r="H3" s="3411"/>
      <c r="I3" s="3411"/>
      <c r="J3" s="3411"/>
      <c r="K3" s="3411"/>
      <c r="L3" s="3411"/>
      <c r="M3" s="3411"/>
      <c r="N3" s="3411"/>
      <c r="O3" s="3411"/>
      <c r="P3" s="3411"/>
      <c r="Q3" s="3411"/>
      <c r="R3" s="3411"/>
      <c r="S3" s="3411"/>
    </row>
    <row r="4" spans="1:59" ht="15" customHeight="1">
      <c r="A4" s="2791"/>
      <c r="B4" s="3411" t="s">
        <v>789</v>
      </c>
      <c r="C4" s="3411"/>
      <c r="D4" s="3411"/>
      <c r="E4" s="3411"/>
      <c r="F4" s="3411"/>
      <c r="G4" s="3411"/>
      <c r="H4" s="3411"/>
      <c r="I4" s="3411"/>
      <c r="J4" s="3411"/>
      <c r="K4" s="3411"/>
      <c r="L4" s="3411"/>
      <c r="M4" s="3411"/>
      <c r="N4" s="3411"/>
      <c r="O4" s="3411"/>
      <c r="P4" s="3411"/>
      <c r="Q4" s="3411"/>
      <c r="R4" s="3411"/>
      <c r="S4" s="3411"/>
      <c r="T4" s="2797"/>
      <c r="U4" s="2797"/>
      <c r="V4" s="2797"/>
      <c r="W4" s="2797"/>
      <c r="X4" s="2797"/>
      <c r="Y4" s="2797"/>
      <c r="Z4" s="2797"/>
      <c r="AA4" s="2797"/>
      <c r="AB4" s="2797"/>
      <c r="AC4" s="2797"/>
      <c r="AD4" s="2797"/>
      <c r="AE4" s="2797"/>
      <c r="AF4" s="2797"/>
      <c r="AG4" s="2797"/>
      <c r="AH4" s="2797"/>
      <c r="AI4" s="2797"/>
      <c r="AJ4" s="2797"/>
      <c r="AK4" s="2797"/>
      <c r="AL4" s="2797"/>
      <c r="AM4" s="2797"/>
      <c r="AN4" s="2797"/>
      <c r="AO4" s="2797"/>
      <c r="AP4" s="2797"/>
      <c r="AQ4" s="2797"/>
      <c r="AR4" s="2797"/>
      <c r="AS4" s="2797"/>
      <c r="AT4" s="2797"/>
      <c r="AU4" s="2797"/>
      <c r="AV4" s="2797"/>
      <c r="AW4" s="2797"/>
      <c r="AX4" s="2797"/>
      <c r="AY4" s="2797"/>
      <c r="AZ4" s="2797"/>
      <c r="BA4" s="2797"/>
      <c r="BB4" s="2797"/>
      <c r="BC4" s="2797"/>
      <c r="BD4" s="2797"/>
      <c r="BE4" s="2797"/>
      <c r="BF4" s="2797"/>
      <c r="BG4" s="2797"/>
    </row>
    <row r="5" spans="1:59" ht="15" customHeight="1">
      <c r="A5" s="2791"/>
      <c r="B5" s="2794"/>
      <c r="C5" s="2798"/>
      <c r="D5" s="2798"/>
      <c r="E5" s="2798"/>
      <c r="F5" s="2798"/>
      <c r="G5" s="2798"/>
      <c r="H5" s="2798"/>
      <c r="I5" s="2798"/>
      <c r="J5" s="2798"/>
      <c r="K5" s="2798"/>
      <c r="L5" s="2798"/>
      <c r="M5" s="2798"/>
      <c r="N5" s="2798"/>
      <c r="O5" s="2798"/>
      <c r="P5" s="2798"/>
      <c r="Q5" s="2798"/>
      <c r="R5" s="2798"/>
      <c r="S5" s="2798"/>
      <c r="T5" s="2797"/>
      <c r="U5" s="2797"/>
      <c r="V5" s="2797"/>
      <c r="W5" s="2797"/>
      <c r="X5" s="2797"/>
      <c r="Y5" s="2797"/>
      <c r="Z5" s="2797"/>
      <c r="AA5" s="2797"/>
      <c r="AB5" s="2797"/>
      <c r="AC5" s="2797"/>
      <c r="AD5" s="2797"/>
      <c r="AE5" s="2797"/>
      <c r="AF5" s="2797"/>
      <c r="AG5" s="2797"/>
      <c r="AH5" s="2797"/>
      <c r="AI5" s="2797"/>
      <c r="AJ5" s="2797"/>
      <c r="AK5" s="2797"/>
      <c r="AL5" s="2797"/>
      <c r="AM5" s="2797"/>
      <c r="AN5" s="2797"/>
      <c r="AO5" s="2797"/>
      <c r="AP5" s="2797"/>
      <c r="AQ5" s="2797"/>
      <c r="AR5" s="2797"/>
      <c r="AS5" s="2797"/>
      <c r="AT5" s="2797"/>
      <c r="AU5" s="2797"/>
      <c r="AV5" s="2797"/>
      <c r="AW5" s="2797"/>
      <c r="AX5" s="2797"/>
      <c r="AY5" s="2797"/>
      <c r="AZ5" s="2797"/>
      <c r="BA5" s="2797"/>
      <c r="BB5" s="2797"/>
      <c r="BC5" s="2797"/>
      <c r="BD5" s="2797"/>
      <c r="BE5" s="2797"/>
      <c r="BF5" s="2797"/>
      <c r="BG5" s="2797"/>
    </row>
    <row r="6" spans="1:59" ht="18" customHeight="1">
      <c r="A6" s="2799"/>
      <c r="B6" s="3412" t="s">
        <v>843</v>
      </c>
      <c r="C6" s="3412"/>
      <c r="D6" s="3412"/>
      <c r="E6" s="3412"/>
      <c r="F6" s="3412"/>
      <c r="G6" s="3412"/>
      <c r="H6" s="3412"/>
      <c r="I6" s="3412"/>
      <c r="J6" s="3412"/>
      <c r="K6" s="3412"/>
      <c r="L6" s="3412"/>
      <c r="M6" s="3412"/>
      <c r="N6" s="3412"/>
      <c r="O6" s="3412"/>
      <c r="P6" s="3412"/>
      <c r="Q6" s="3412"/>
      <c r="R6" s="3412"/>
      <c r="S6" s="3412"/>
      <c r="T6" s="2797"/>
      <c r="U6" s="2797"/>
      <c r="V6" s="2797"/>
      <c r="W6" s="2797"/>
      <c r="X6" s="2797"/>
      <c r="Y6" s="2797"/>
      <c r="Z6" s="2797"/>
      <c r="AA6" s="2797"/>
      <c r="AB6" s="2797"/>
      <c r="AC6" s="2797"/>
      <c r="AD6" s="2797"/>
      <c r="AE6" s="2797"/>
      <c r="AF6" s="2797"/>
      <c r="AG6" s="2797"/>
      <c r="AH6" s="2797"/>
      <c r="AI6" s="2797"/>
      <c r="AJ6" s="2797"/>
      <c r="AK6" s="2797"/>
      <c r="AL6" s="2797"/>
      <c r="AM6" s="2797"/>
      <c r="AN6" s="2797"/>
      <c r="AO6" s="2797"/>
      <c r="AP6" s="2797"/>
      <c r="AQ6" s="2797"/>
      <c r="AR6" s="2797"/>
      <c r="AS6" s="2797"/>
      <c r="AT6" s="2797"/>
      <c r="AU6" s="2797"/>
      <c r="AV6" s="2797"/>
      <c r="AW6" s="2797"/>
      <c r="AX6" s="2797"/>
      <c r="AY6" s="2797"/>
      <c r="AZ6" s="2797"/>
      <c r="BA6" s="2797"/>
      <c r="BB6" s="2797"/>
      <c r="BC6" s="2797"/>
      <c r="BD6" s="2797"/>
      <c r="BE6" s="2797"/>
      <c r="BF6" s="2797"/>
      <c r="BG6" s="2797"/>
    </row>
    <row r="7" spans="1:59" ht="18" customHeight="1">
      <c r="B7" s="2800"/>
      <c r="C7" s="2801" t="s">
        <v>414</v>
      </c>
      <c r="D7" s="2802" t="s">
        <v>792</v>
      </c>
      <c r="E7" s="2803" t="s">
        <v>793</v>
      </c>
      <c r="F7" s="2804" t="s">
        <v>794</v>
      </c>
      <c r="G7" s="2804" t="s">
        <v>795</v>
      </c>
      <c r="H7" s="2804" t="s">
        <v>796</v>
      </c>
      <c r="I7" s="2804" t="s">
        <v>797</v>
      </c>
      <c r="J7" s="2803" t="s">
        <v>798</v>
      </c>
      <c r="K7" s="2804" t="s">
        <v>799</v>
      </c>
      <c r="L7" s="2803" t="s">
        <v>800</v>
      </c>
      <c r="M7" s="2804" t="s">
        <v>801</v>
      </c>
      <c r="N7" s="2803" t="s">
        <v>802</v>
      </c>
      <c r="O7" s="2804" t="s">
        <v>803</v>
      </c>
      <c r="P7" s="2803" t="s">
        <v>804</v>
      </c>
      <c r="Q7" s="2804" t="s">
        <v>844</v>
      </c>
      <c r="R7" s="2803" t="s">
        <v>845</v>
      </c>
      <c r="S7" s="2805" t="s">
        <v>807</v>
      </c>
      <c r="T7" s="2797"/>
      <c r="U7" s="2797"/>
      <c r="V7" s="2797"/>
      <c r="W7" s="2797"/>
      <c r="X7" s="2797"/>
      <c r="Y7" s="2797"/>
      <c r="Z7" s="2797"/>
      <c r="AA7" s="2797"/>
      <c r="AB7" s="2797"/>
      <c r="AC7" s="2797"/>
      <c r="AD7" s="2797"/>
      <c r="AE7" s="2797"/>
      <c r="AF7" s="2797"/>
      <c r="AG7" s="2797"/>
      <c r="AH7" s="2797"/>
      <c r="AI7" s="2797"/>
      <c r="AJ7" s="2797"/>
      <c r="AK7" s="2797"/>
      <c r="AL7" s="2797"/>
      <c r="AM7" s="2797"/>
      <c r="AN7" s="2797"/>
      <c r="AO7" s="2797"/>
      <c r="AP7" s="2797"/>
      <c r="AQ7" s="2797"/>
      <c r="AR7" s="2797"/>
      <c r="AS7" s="2797"/>
      <c r="AT7" s="2797"/>
      <c r="AU7" s="2797"/>
      <c r="AV7" s="2797"/>
      <c r="AW7" s="2797"/>
      <c r="AX7" s="2797"/>
      <c r="AY7" s="2797"/>
      <c r="AZ7" s="2797"/>
      <c r="BA7" s="2797"/>
      <c r="BB7" s="2797"/>
      <c r="BC7" s="2797"/>
      <c r="BD7" s="2797"/>
      <c r="BE7" s="2797"/>
      <c r="BF7" s="2797"/>
      <c r="BG7" s="2797"/>
    </row>
    <row r="8" spans="1:59" ht="18" customHeight="1">
      <c r="B8" s="2806" t="s">
        <v>846</v>
      </c>
      <c r="C8" s="2807" t="s">
        <v>516</v>
      </c>
      <c r="D8" s="2801" t="s">
        <v>582</v>
      </c>
      <c r="E8" s="2807" t="s">
        <v>847</v>
      </c>
      <c r="F8" s="2801" t="s">
        <v>848</v>
      </c>
      <c r="G8" s="2801" t="s">
        <v>810</v>
      </c>
      <c r="H8" s="2801" t="s">
        <v>811</v>
      </c>
      <c r="I8" s="2801" t="s">
        <v>812</v>
      </c>
      <c r="J8" s="2807" t="s">
        <v>813</v>
      </c>
      <c r="K8" s="2808" t="s">
        <v>849</v>
      </c>
      <c r="L8" s="2807" t="s">
        <v>850</v>
      </c>
      <c r="M8" s="2801" t="s">
        <v>851</v>
      </c>
      <c r="N8" s="2807" t="s">
        <v>817</v>
      </c>
      <c r="O8" s="2801" t="s">
        <v>818</v>
      </c>
      <c r="P8" s="2807" t="s">
        <v>582</v>
      </c>
      <c r="Q8" s="2801" t="s">
        <v>582</v>
      </c>
      <c r="R8" s="2807" t="s">
        <v>819</v>
      </c>
      <c r="S8" s="2801" t="s">
        <v>820</v>
      </c>
    </row>
    <row r="9" spans="1:59" ht="18" customHeight="1">
      <c r="B9" s="2809" t="s">
        <v>852</v>
      </c>
      <c r="C9" s="2807" t="s">
        <v>853</v>
      </c>
      <c r="D9" s="2801"/>
      <c r="E9" s="2807" t="s">
        <v>854</v>
      </c>
      <c r="F9" s="2801"/>
      <c r="G9" s="2801"/>
      <c r="H9" s="2801"/>
      <c r="I9" s="2801" t="s">
        <v>855</v>
      </c>
      <c r="J9" s="2807" t="s">
        <v>823</v>
      </c>
      <c r="K9" s="2801"/>
      <c r="L9" s="2807" t="s">
        <v>856</v>
      </c>
      <c r="M9" s="2801" t="s">
        <v>857</v>
      </c>
      <c r="N9" s="2807"/>
      <c r="O9" s="2801"/>
      <c r="P9" s="2807"/>
      <c r="Q9" s="2801"/>
      <c r="R9" s="2807" t="s">
        <v>858</v>
      </c>
      <c r="S9" s="2801" t="s">
        <v>827</v>
      </c>
    </row>
    <row r="10" spans="1:59" ht="18" customHeight="1">
      <c r="B10" s="2810"/>
      <c r="C10" s="2803"/>
      <c r="D10" s="2804" t="s">
        <v>859</v>
      </c>
      <c r="E10" s="2804" t="s">
        <v>859</v>
      </c>
      <c r="F10" s="2804" t="s">
        <v>859</v>
      </c>
      <c r="G10" s="2804" t="s">
        <v>859</v>
      </c>
      <c r="H10" s="2804" t="s">
        <v>859</v>
      </c>
      <c r="I10" s="2804" t="s">
        <v>859</v>
      </c>
      <c r="J10" s="2804" t="s">
        <v>859</v>
      </c>
      <c r="K10" s="2804" t="s">
        <v>859</v>
      </c>
      <c r="L10" s="2804" t="s">
        <v>859</v>
      </c>
      <c r="M10" s="2804" t="s">
        <v>859</v>
      </c>
      <c r="N10" s="2804" t="s">
        <v>859</v>
      </c>
      <c r="O10" s="2804" t="s">
        <v>859</v>
      </c>
      <c r="P10" s="2804" t="s">
        <v>859</v>
      </c>
      <c r="Q10" s="2804" t="s">
        <v>859</v>
      </c>
      <c r="R10" s="2804" t="s">
        <v>859</v>
      </c>
      <c r="S10" s="2804" t="s">
        <v>859</v>
      </c>
    </row>
    <row r="11" spans="1:59" ht="24.95" customHeight="1">
      <c r="B11" s="2811" t="s">
        <v>860</v>
      </c>
      <c r="C11" s="2811">
        <f t="shared" ref="C11:S11" si="0">SUM(C12:C32)</f>
        <v>4774</v>
      </c>
      <c r="D11" s="2812">
        <f t="shared" si="0"/>
        <v>1375</v>
      </c>
      <c r="E11" s="2811">
        <f t="shared" si="0"/>
        <v>353</v>
      </c>
      <c r="F11" s="2811">
        <f t="shared" si="0"/>
        <v>450</v>
      </c>
      <c r="G11" s="2811">
        <f t="shared" si="0"/>
        <v>335</v>
      </c>
      <c r="H11" s="2811">
        <f t="shared" si="0"/>
        <v>370</v>
      </c>
      <c r="I11" s="2811">
        <f t="shared" si="0"/>
        <v>129</v>
      </c>
      <c r="J11" s="2811">
        <f t="shared" si="0"/>
        <v>214</v>
      </c>
      <c r="K11" s="2811">
        <f t="shared" si="0"/>
        <v>142</v>
      </c>
      <c r="L11" s="2811">
        <f t="shared" si="0"/>
        <v>91</v>
      </c>
      <c r="M11" s="2811">
        <f t="shared" si="0"/>
        <v>93</v>
      </c>
      <c r="N11" s="2811">
        <f t="shared" si="0"/>
        <v>91</v>
      </c>
      <c r="O11" s="2811">
        <f t="shared" si="0"/>
        <v>109</v>
      </c>
      <c r="P11" s="2811">
        <f t="shared" si="0"/>
        <v>657</v>
      </c>
      <c r="Q11" s="2811">
        <f t="shared" si="0"/>
        <v>272</v>
      </c>
      <c r="R11" s="2811">
        <f t="shared" si="0"/>
        <v>30</v>
      </c>
      <c r="S11" s="2813">
        <f t="shared" si="0"/>
        <v>63</v>
      </c>
    </row>
    <row r="12" spans="1:59" ht="24.95" customHeight="1">
      <c r="B12" s="2814" t="s">
        <v>848</v>
      </c>
      <c r="C12" s="2814">
        <f t="shared" ref="C12:C31" si="1">SUM(D12:S12)</f>
        <v>395</v>
      </c>
      <c r="D12" s="2814">
        <v>10</v>
      </c>
      <c r="E12" s="2814">
        <v>3</v>
      </c>
      <c r="F12" s="2814">
        <v>369</v>
      </c>
      <c r="G12" s="2814">
        <v>4</v>
      </c>
      <c r="H12" s="2814">
        <v>2</v>
      </c>
      <c r="I12" s="2814"/>
      <c r="J12" s="2814"/>
      <c r="K12" s="2814"/>
      <c r="L12" s="2814"/>
      <c r="M12" s="2814">
        <v>1</v>
      </c>
      <c r="N12" s="2814"/>
      <c r="O12" s="2814"/>
      <c r="P12" s="2814">
        <v>5</v>
      </c>
      <c r="Q12" s="2814"/>
      <c r="R12" s="2814"/>
      <c r="S12" s="2814">
        <v>1</v>
      </c>
    </row>
    <row r="13" spans="1:59" ht="24.95" customHeight="1">
      <c r="B13" s="2814" t="s">
        <v>849</v>
      </c>
      <c r="C13" s="2814">
        <f t="shared" si="1"/>
        <v>119</v>
      </c>
      <c r="D13" s="2814">
        <v>4</v>
      </c>
      <c r="E13" s="2814"/>
      <c r="F13" s="2814"/>
      <c r="G13" s="2814"/>
      <c r="H13" s="2814">
        <v>1</v>
      </c>
      <c r="I13" s="2814">
        <v>3</v>
      </c>
      <c r="J13" s="2814"/>
      <c r="K13" s="2814">
        <v>109</v>
      </c>
      <c r="L13" s="2814"/>
      <c r="M13" s="2814"/>
      <c r="N13" s="2814"/>
      <c r="O13" s="2814"/>
      <c r="P13" s="2814">
        <v>1</v>
      </c>
      <c r="Q13" s="2814"/>
      <c r="R13" s="2814"/>
      <c r="S13" s="2814">
        <v>1</v>
      </c>
    </row>
    <row r="14" spans="1:59" ht="24.95" customHeight="1">
      <c r="B14" s="2814" t="s">
        <v>861</v>
      </c>
      <c r="C14" s="2814">
        <f t="shared" si="1"/>
        <v>12</v>
      </c>
      <c r="D14" s="2814">
        <v>4</v>
      </c>
      <c r="E14" s="2814"/>
      <c r="F14" s="2814"/>
      <c r="G14" s="2814"/>
      <c r="H14" s="2814"/>
      <c r="I14" s="2814"/>
      <c r="J14" s="2814"/>
      <c r="K14" s="2814">
        <v>7</v>
      </c>
      <c r="L14" s="2814"/>
      <c r="M14" s="2814">
        <v>1</v>
      </c>
      <c r="N14" s="2814"/>
      <c r="O14" s="2814"/>
      <c r="P14" s="2814"/>
      <c r="Q14" s="2814"/>
      <c r="R14" s="2814"/>
      <c r="S14" s="2814"/>
    </row>
    <row r="15" spans="1:59" ht="24.95" customHeight="1">
      <c r="B15" s="2814" t="s">
        <v>862</v>
      </c>
      <c r="C15" s="2814">
        <f t="shared" si="1"/>
        <v>77</v>
      </c>
      <c r="D15" s="2814">
        <v>3</v>
      </c>
      <c r="E15" s="2814"/>
      <c r="F15" s="2814"/>
      <c r="G15" s="2814"/>
      <c r="H15" s="2814"/>
      <c r="I15" s="2814"/>
      <c r="J15" s="2814"/>
      <c r="K15" s="2814"/>
      <c r="L15" s="2814"/>
      <c r="M15" s="2814">
        <v>71</v>
      </c>
      <c r="N15" s="2814"/>
      <c r="O15" s="2814"/>
      <c r="P15" s="2814"/>
      <c r="Q15" s="2814">
        <v>3</v>
      </c>
      <c r="R15" s="2814"/>
      <c r="S15" s="2814"/>
    </row>
    <row r="16" spans="1:59" ht="24.95" customHeight="1">
      <c r="B16" s="2814" t="s">
        <v>863</v>
      </c>
      <c r="C16" s="2814">
        <f t="shared" si="1"/>
        <v>243</v>
      </c>
      <c r="D16" s="2814">
        <v>10</v>
      </c>
      <c r="E16" s="2814"/>
      <c r="F16" s="2814"/>
      <c r="G16" s="2814"/>
      <c r="H16" s="2814"/>
      <c r="I16" s="2814">
        <v>2</v>
      </c>
      <c r="J16" s="2814">
        <v>198</v>
      </c>
      <c r="K16" s="2814"/>
      <c r="L16" s="2814">
        <v>1</v>
      </c>
      <c r="M16" s="2814">
        <v>15</v>
      </c>
      <c r="N16" s="2814"/>
      <c r="O16" s="2814"/>
      <c r="P16" s="2814">
        <v>7</v>
      </c>
      <c r="Q16" s="2814">
        <v>9</v>
      </c>
      <c r="R16" s="2814"/>
      <c r="S16" s="2814">
        <v>1</v>
      </c>
    </row>
    <row r="17" spans="2:19" ht="24.95" customHeight="1">
      <c r="B17" s="2814" t="s">
        <v>864</v>
      </c>
      <c r="C17" s="2814">
        <f t="shared" si="1"/>
        <v>10</v>
      </c>
      <c r="D17" s="2814">
        <v>5</v>
      </c>
      <c r="E17" s="2814"/>
      <c r="F17" s="2814"/>
      <c r="G17" s="2814"/>
      <c r="H17" s="2814"/>
      <c r="I17" s="2814"/>
      <c r="J17" s="2814"/>
      <c r="K17" s="2814"/>
      <c r="L17" s="2814"/>
      <c r="M17" s="2814"/>
      <c r="N17" s="2814"/>
      <c r="O17" s="2814"/>
      <c r="P17" s="2814">
        <v>4</v>
      </c>
      <c r="Q17" s="2814">
        <v>1</v>
      </c>
      <c r="R17" s="2814"/>
      <c r="S17" s="2814"/>
    </row>
    <row r="18" spans="2:19" ht="24.95" customHeight="1">
      <c r="B18" s="2814" t="s">
        <v>865</v>
      </c>
      <c r="C18" s="2814">
        <f t="shared" si="1"/>
        <v>35</v>
      </c>
      <c r="D18" s="2814">
        <v>9</v>
      </c>
      <c r="E18" s="2814"/>
      <c r="F18" s="2814">
        <v>24</v>
      </c>
      <c r="G18" s="2814"/>
      <c r="H18" s="2814"/>
      <c r="I18" s="2814"/>
      <c r="J18" s="2814"/>
      <c r="K18" s="2814"/>
      <c r="L18" s="2814"/>
      <c r="M18" s="2814"/>
      <c r="N18" s="2814">
        <v>1</v>
      </c>
      <c r="O18" s="2814"/>
      <c r="P18" s="2814"/>
      <c r="Q18" s="2814">
        <v>1</v>
      </c>
      <c r="R18" s="2814"/>
      <c r="S18" s="2814"/>
    </row>
    <row r="19" spans="2:19" ht="24.95" customHeight="1">
      <c r="B19" s="2814" t="s">
        <v>866</v>
      </c>
      <c r="C19" s="2814">
        <f t="shared" si="1"/>
        <v>66</v>
      </c>
      <c r="D19" s="2814">
        <v>6</v>
      </c>
      <c r="E19" s="2814"/>
      <c r="F19" s="2814"/>
      <c r="G19" s="2814"/>
      <c r="H19" s="2814"/>
      <c r="I19" s="2814">
        <v>55</v>
      </c>
      <c r="J19" s="2814"/>
      <c r="K19" s="2814">
        <v>4</v>
      </c>
      <c r="L19" s="2814"/>
      <c r="M19" s="2814"/>
      <c r="N19" s="2814"/>
      <c r="O19" s="2814"/>
      <c r="P19" s="2814">
        <v>1</v>
      </c>
      <c r="Q19" s="2814"/>
      <c r="R19" s="2814"/>
      <c r="S19" s="2814"/>
    </row>
    <row r="20" spans="2:19" ht="24.95" customHeight="1">
      <c r="B20" s="2814" t="s">
        <v>867</v>
      </c>
      <c r="C20" s="2814">
        <f t="shared" si="1"/>
        <v>40</v>
      </c>
      <c r="D20" s="2814"/>
      <c r="E20" s="2814"/>
      <c r="F20" s="2814"/>
      <c r="G20" s="2814"/>
      <c r="H20" s="2814"/>
      <c r="I20" s="2814">
        <v>26</v>
      </c>
      <c r="J20" s="2814"/>
      <c r="K20" s="2814">
        <v>10</v>
      </c>
      <c r="L20" s="2814">
        <v>1</v>
      </c>
      <c r="M20" s="2814"/>
      <c r="N20" s="2814"/>
      <c r="O20" s="2814"/>
      <c r="P20" s="2814">
        <v>1</v>
      </c>
      <c r="Q20" s="2814">
        <v>2</v>
      </c>
      <c r="R20" s="2814"/>
      <c r="S20" s="2814"/>
    </row>
    <row r="21" spans="2:19" ht="24.95" customHeight="1">
      <c r="B21" s="2814" t="s">
        <v>868</v>
      </c>
      <c r="C21" s="2814">
        <f t="shared" si="1"/>
        <v>35</v>
      </c>
      <c r="D21" s="2814">
        <v>4</v>
      </c>
      <c r="E21" s="2814"/>
      <c r="F21" s="2814"/>
      <c r="G21" s="2814"/>
      <c r="H21" s="2814"/>
      <c r="I21" s="2814">
        <v>1</v>
      </c>
      <c r="J21" s="2814"/>
      <c r="K21" s="2814"/>
      <c r="L21" s="2814"/>
      <c r="M21" s="2814"/>
      <c r="N21" s="2814"/>
      <c r="O21" s="2814"/>
      <c r="P21" s="2814">
        <v>2</v>
      </c>
      <c r="Q21" s="2814">
        <v>4</v>
      </c>
      <c r="R21" s="2814">
        <v>24</v>
      </c>
      <c r="S21" s="2814"/>
    </row>
    <row r="22" spans="2:19" ht="24.95" customHeight="1">
      <c r="B22" s="2814" t="s">
        <v>869</v>
      </c>
      <c r="C22" s="2814">
        <f t="shared" si="1"/>
        <v>114</v>
      </c>
      <c r="D22" s="2814">
        <v>19</v>
      </c>
      <c r="E22" s="2814">
        <v>2</v>
      </c>
      <c r="F22" s="2814">
        <v>8</v>
      </c>
      <c r="G22" s="2814"/>
      <c r="H22" s="2814">
        <v>73</v>
      </c>
      <c r="I22" s="2814"/>
      <c r="J22" s="2814"/>
      <c r="K22" s="2814">
        <v>4</v>
      </c>
      <c r="L22" s="2814"/>
      <c r="M22" s="2814"/>
      <c r="N22" s="2814">
        <v>5</v>
      </c>
      <c r="O22" s="2814"/>
      <c r="P22" s="2814">
        <v>2</v>
      </c>
      <c r="Q22" s="2814">
        <v>1</v>
      </c>
      <c r="R22" s="2814"/>
      <c r="S22" s="2814"/>
    </row>
    <row r="23" spans="2:19" ht="24.95" customHeight="1">
      <c r="B23" s="2814" t="s">
        <v>817</v>
      </c>
      <c r="C23" s="2814">
        <f t="shared" si="1"/>
        <v>49</v>
      </c>
      <c r="D23" s="2814">
        <v>7</v>
      </c>
      <c r="E23" s="2814">
        <v>1</v>
      </c>
      <c r="F23" s="2814"/>
      <c r="G23" s="2814"/>
      <c r="H23" s="2814">
        <v>2</v>
      </c>
      <c r="I23" s="2814"/>
      <c r="J23" s="2814"/>
      <c r="K23" s="2814"/>
      <c r="L23" s="2814"/>
      <c r="M23" s="2814"/>
      <c r="N23" s="2814">
        <v>34</v>
      </c>
      <c r="O23" s="2814">
        <v>1</v>
      </c>
      <c r="P23" s="2814">
        <v>1</v>
      </c>
      <c r="Q23" s="2814">
        <v>3</v>
      </c>
      <c r="R23" s="2814"/>
      <c r="S23" s="2814"/>
    </row>
    <row r="24" spans="2:19" ht="24.95" customHeight="1">
      <c r="B24" s="2814" t="s">
        <v>818</v>
      </c>
      <c r="C24" s="2814">
        <f t="shared" si="1"/>
        <v>135</v>
      </c>
      <c r="D24" s="2814">
        <v>8</v>
      </c>
      <c r="E24" s="2814">
        <v>1</v>
      </c>
      <c r="F24" s="2814"/>
      <c r="G24" s="2814"/>
      <c r="H24" s="2814"/>
      <c r="I24" s="2814"/>
      <c r="J24" s="2814"/>
      <c r="K24" s="2814">
        <v>1</v>
      </c>
      <c r="L24" s="2814">
        <v>12</v>
      </c>
      <c r="M24" s="2814">
        <v>1</v>
      </c>
      <c r="N24" s="2814"/>
      <c r="O24" s="2814">
        <v>101</v>
      </c>
      <c r="P24" s="2814">
        <v>6</v>
      </c>
      <c r="Q24" s="2814">
        <v>5</v>
      </c>
      <c r="R24" s="2814"/>
      <c r="S24" s="2814"/>
    </row>
    <row r="25" spans="2:19" ht="24.95" customHeight="1">
      <c r="B25" s="2814" t="s">
        <v>870</v>
      </c>
      <c r="C25" s="2814">
        <f t="shared" si="1"/>
        <v>14</v>
      </c>
      <c r="D25" s="2814">
        <v>4</v>
      </c>
      <c r="E25" s="2814"/>
      <c r="F25" s="2814"/>
      <c r="G25" s="2814"/>
      <c r="H25" s="2814"/>
      <c r="I25" s="2814">
        <v>1</v>
      </c>
      <c r="J25" s="2814">
        <v>5</v>
      </c>
      <c r="K25" s="2814"/>
      <c r="L25" s="2814"/>
      <c r="M25" s="2814"/>
      <c r="N25" s="2814"/>
      <c r="O25" s="2814"/>
      <c r="P25" s="2814">
        <v>3</v>
      </c>
      <c r="Q25" s="2814">
        <v>1</v>
      </c>
      <c r="R25" s="2814"/>
      <c r="S25" s="2814"/>
    </row>
    <row r="26" spans="2:19" ht="24.95" customHeight="1">
      <c r="B26" s="2814" t="s">
        <v>871</v>
      </c>
      <c r="C26" s="2814">
        <f t="shared" si="1"/>
        <v>22</v>
      </c>
      <c r="D26" s="2814">
        <v>10</v>
      </c>
      <c r="E26" s="2814"/>
      <c r="F26" s="2814"/>
      <c r="G26" s="2814"/>
      <c r="H26" s="2814"/>
      <c r="I26" s="2814">
        <v>3</v>
      </c>
      <c r="J26" s="2814"/>
      <c r="K26" s="2814">
        <v>3</v>
      </c>
      <c r="L26" s="2814"/>
      <c r="M26" s="2814"/>
      <c r="N26" s="2814"/>
      <c r="O26" s="2814"/>
      <c r="P26" s="2814">
        <v>3</v>
      </c>
      <c r="Q26" s="2814">
        <v>2</v>
      </c>
      <c r="R26" s="2814"/>
      <c r="S26" s="2814">
        <v>1</v>
      </c>
    </row>
    <row r="27" spans="2:19" ht="24.95" customHeight="1">
      <c r="B27" s="2814" t="s">
        <v>872</v>
      </c>
      <c r="C27" s="2814">
        <f t="shared" si="1"/>
        <v>444</v>
      </c>
      <c r="D27" s="2814">
        <v>32</v>
      </c>
      <c r="E27" s="2814">
        <v>282</v>
      </c>
      <c r="F27" s="2814">
        <v>5</v>
      </c>
      <c r="G27" s="2814">
        <v>2</v>
      </c>
      <c r="H27" s="2814">
        <v>4</v>
      </c>
      <c r="I27" s="2814">
        <v>1</v>
      </c>
      <c r="J27" s="2814"/>
      <c r="K27" s="2814">
        <v>1</v>
      </c>
      <c r="L27" s="2814">
        <v>73</v>
      </c>
      <c r="M27" s="2814"/>
      <c r="N27" s="2814">
        <v>3</v>
      </c>
      <c r="O27" s="2814">
        <v>2</v>
      </c>
      <c r="P27" s="2814">
        <v>13</v>
      </c>
      <c r="Q27" s="2814">
        <v>23</v>
      </c>
      <c r="R27" s="2814"/>
      <c r="S27" s="2814">
        <v>3</v>
      </c>
    </row>
    <row r="28" spans="2:19" ht="24.95" customHeight="1">
      <c r="B28" s="2814" t="s">
        <v>810</v>
      </c>
      <c r="C28" s="2814">
        <f t="shared" si="1"/>
        <v>379</v>
      </c>
      <c r="D28" s="2814">
        <v>15</v>
      </c>
      <c r="E28" s="2814"/>
      <c r="F28" s="2814">
        <v>24</v>
      </c>
      <c r="G28" s="2814">
        <v>327</v>
      </c>
      <c r="H28" s="2814">
        <v>3</v>
      </c>
      <c r="I28" s="2814"/>
      <c r="J28" s="2814">
        <v>2</v>
      </c>
      <c r="K28" s="2814"/>
      <c r="L28" s="2814"/>
      <c r="M28" s="2814"/>
      <c r="N28" s="2814"/>
      <c r="O28" s="2814"/>
      <c r="P28" s="2814">
        <v>3</v>
      </c>
      <c r="Q28" s="2814">
        <v>4</v>
      </c>
      <c r="R28" s="2814"/>
      <c r="S28" s="2814">
        <v>1</v>
      </c>
    </row>
    <row r="29" spans="2:19" ht="24.95" customHeight="1">
      <c r="B29" s="2814" t="s">
        <v>582</v>
      </c>
      <c r="C29" s="2814">
        <f t="shared" si="1"/>
        <v>2191</v>
      </c>
      <c r="D29" s="2814">
        <v>1174</v>
      </c>
      <c r="E29" s="2814">
        <v>60</v>
      </c>
      <c r="F29" s="2814">
        <v>17</v>
      </c>
      <c r="G29" s="2814">
        <v>2</v>
      </c>
      <c r="H29" s="2814">
        <v>6</v>
      </c>
      <c r="I29" s="2814">
        <v>37</v>
      </c>
      <c r="J29" s="2814">
        <v>5</v>
      </c>
      <c r="K29" s="2814">
        <v>2</v>
      </c>
      <c r="L29" s="2814">
        <v>4</v>
      </c>
      <c r="M29" s="2814">
        <v>3</v>
      </c>
      <c r="N29" s="2814">
        <v>19</v>
      </c>
      <c r="O29" s="2814">
        <v>5</v>
      </c>
      <c r="P29" s="2814">
        <v>598</v>
      </c>
      <c r="Q29" s="2814">
        <v>202</v>
      </c>
      <c r="R29" s="2814">
        <v>6</v>
      </c>
      <c r="S29" s="2814">
        <v>51</v>
      </c>
    </row>
    <row r="30" spans="2:19" ht="24.95" customHeight="1">
      <c r="B30" s="2814" t="s">
        <v>811</v>
      </c>
      <c r="C30" s="2814">
        <f t="shared" si="1"/>
        <v>331</v>
      </c>
      <c r="D30" s="2814">
        <v>10</v>
      </c>
      <c r="E30" s="2814">
        <v>4</v>
      </c>
      <c r="F30" s="2814">
        <v>2</v>
      </c>
      <c r="G30" s="2814"/>
      <c r="H30" s="2814">
        <v>279</v>
      </c>
      <c r="I30" s="2814"/>
      <c r="J30" s="2814">
        <v>1</v>
      </c>
      <c r="K30" s="2814"/>
      <c r="L30" s="2814"/>
      <c r="M30" s="2814">
        <v>1</v>
      </c>
      <c r="N30" s="2814">
        <v>29</v>
      </c>
      <c r="O30" s="2814"/>
      <c r="P30" s="2814">
        <v>3</v>
      </c>
      <c r="Q30" s="2814">
        <v>1</v>
      </c>
      <c r="R30" s="2814"/>
      <c r="S30" s="2814">
        <v>1</v>
      </c>
    </row>
    <row r="31" spans="2:19" ht="24.95" customHeight="1">
      <c r="B31" s="2814" t="s">
        <v>873</v>
      </c>
      <c r="C31" s="2814">
        <f t="shared" si="1"/>
        <v>63</v>
      </c>
      <c r="D31" s="2814">
        <v>41</v>
      </c>
      <c r="E31" s="2814"/>
      <c r="F31" s="2814">
        <v>1</v>
      </c>
      <c r="G31" s="2814"/>
      <c r="H31" s="2814"/>
      <c r="I31" s="2814"/>
      <c r="J31" s="2814">
        <v>3</v>
      </c>
      <c r="K31" s="2814">
        <v>1</v>
      </c>
      <c r="L31" s="2814"/>
      <c r="M31" s="2814"/>
      <c r="N31" s="2814"/>
      <c r="O31" s="2814"/>
      <c r="P31" s="2814">
        <v>4</v>
      </c>
      <c r="Q31" s="2814">
        <v>10</v>
      </c>
      <c r="R31" s="2814"/>
      <c r="S31" s="2814">
        <v>3</v>
      </c>
    </row>
    <row r="32" spans="2:19" ht="24.95" customHeight="1">
      <c r="B32" s="2814" t="s">
        <v>507</v>
      </c>
      <c r="C32" s="2814"/>
      <c r="D32" s="2814"/>
      <c r="E32" s="2814"/>
      <c r="F32" s="2814"/>
      <c r="G32" s="2814"/>
      <c r="H32" s="2814"/>
      <c r="I32" s="2814"/>
      <c r="J32" s="2814"/>
      <c r="K32" s="2814"/>
      <c r="L32" s="2814"/>
      <c r="M32" s="2814"/>
      <c r="N32" s="2814"/>
      <c r="O32" s="2814"/>
      <c r="P32" s="2814"/>
      <c r="Q32" s="2814"/>
      <c r="R32" s="2814"/>
      <c r="S32" s="2814"/>
    </row>
    <row r="33" spans="18:18" ht="24.95" customHeight="1">
      <c r="R33" s="2793" t="s">
        <v>874</v>
      </c>
    </row>
    <row r="34" spans="18:18" ht="15">
      <c r="R34" s="2793"/>
    </row>
  </sheetData>
  <sheetProtection password="CA55" sheet="1" objects="1" scenarios="1"/>
  <mergeCells count="4">
    <mergeCell ref="B1:S1"/>
    <mergeCell ref="B3:S3"/>
    <mergeCell ref="B6:S6"/>
    <mergeCell ref="B4:S4"/>
  </mergeCells>
  <phoneticPr fontId="101" type="noConversion"/>
  <printOptions horizontalCentered="1"/>
  <pageMargins left="0.70866141732283472" right="0.75" top="0.78740157480314965" bottom="0.78740157480314965" header="0" footer="0"/>
  <pageSetup scale="65" orientation="landscape" horizontalDpi="300" verticalDpi="300" r:id="rId1"/>
  <headerFooter alignWithMargins="0">
    <oddHeader xml:space="preserve">&amp;R&amp;"Helv,Negrita"&amp;12&amp;[25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S35"/>
  <sheetViews>
    <sheetView showGridLines="0" workbookViewId="0">
      <selection activeCell="C38" sqref="C38"/>
    </sheetView>
  </sheetViews>
  <sheetFormatPr baseColWidth="10" defaultColWidth="5.83203125" defaultRowHeight="9"/>
  <cols>
    <col min="1" max="1" width="26" style="139" customWidth="1"/>
    <col min="2" max="2" width="7" style="139" customWidth="1"/>
    <col min="3" max="3" width="11.83203125" style="139" customWidth="1"/>
    <col min="4" max="4" width="11.5" style="139" customWidth="1"/>
    <col min="5" max="5" width="8.6640625" style="139" customWidth="1"/>
    <col min="6" max="6" width="9.1640625" style="139" customWidth="1"/>
    <col min="7" max="7" width="6" style="139" customWidth="1"/>
    <col min="8" max="8" width="6.6640625" style="139" customWidth="1"/>
    <col min="9" max="9" width="9.5" style="139" customWidth="1"/>
    <col min="10" max="10" width="12.33203125" style="139" customWidth="1"/>
    <col min="11" max="11" width="8.6640625" style="139" customWidth="1"/>
    <col min="12" max="12" width="9.6640625" style="139" customWidth="1"/>
    <col min="13" max="13" width="6.33203125" style="139" customWidth="1"/>
    <col min="14" max="14" width="7" style="139" customWidth="1"/>
    <col min="15" max="15" width="6" style="139" customWidth="1"/>
    <col min="16" max="16" width="7.5" style="139" customWidth="1"/>
    <col min="17" max="17" width="9" style="139" customWidth="1"/>
    <col min="18" max="18" width="8.1640625" style="139" customWidth="1"/>
    <col min="19" max="19" width="6.83203125" style="139" customWidth="1"/>
    <col min="20" max="16384" width="5.83203125" style="139"/>
  </cols>
  <sheetData>
    <row r="1" spans="1:19" ht="22.5" customHeight="1">
      <c r="A1" s="3419" t="s">
        <v>359</v>
      </c>
      <c r="B1" s="3419"/>
      <c r="C1" s="3419"/>
      <c r="D1" s="3419"/>
      <c r="E1" s="3419"/>
      <c r="F1" s="3419"/>
      <c r="G1" s="3419"/>
      <c r="H1" s="3419"/>
      <c r="I1" s="3419"/>
      <c r="J1" s="3419"/>
      <c r="K1" s="3419"/>
      <c r="L1" s="3419"/>
      <c r="M1" s="3419"/>
      <c r="N1" s="3419"/>
      <c r="O1" s="3419"/>
      <c r="P1" s="3419"/>
      <c r="Q1" s="3419"/>
      <c r="R1" s="3419"/>
      <c r="S1" s="3419"/>
    </row>
    <row r="2" spans="1:19" ht="1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1:19" ht="15" customHeight="1">
      <c r="A3" s="3420" t="s">
        <v>700</v>
      </c>
      <c r="B3" s="3420"/>
      <c r="C3" s="3420"/>
      <c r="D3" s="3420"/>
      <c r="E3" s="3420"/>
      <c r="F3" s="3420"/>
      <c r="G3" s="3420"/>
      <c r="H3" s="3420"/>
      <c r="I3" s="3420"/>
      <c r="J3" s="3420"/>
      <c r="K3" s="3420"/>
      <c r="L3" s="3420"/>
      <c r="M3" s="3420"/>
      <c r="N3" s="3420"/>
      <c r="O3" s="3420"/>
      <c r="P3" s="3420"/>
      <c r="Q3" s="3420"/>
      <c r="R3" s="3420"/>
      <c r="S3" s="3420"/>
    </row>
    <row r="4" spans="1:19" ht="15" customHeight="1">
      <c r="A4" s="3420" t="s">
        <v>275</v>
      </c>
      <c r="B4" s="3420"/>
      <c r="C4" s="3420"/>
      <c r="D4" s="3420"/>
      <c r="E4" s="3420"/>
      <c r="F4" s="3420"/>
      <c r="G4" s="3420"/>
      <c r="H4" s="3420"/>
      <c r="I4" s="3420"/>
      <c r="J4" s="3420"/>
      <c r="K4" s="3420"/>
      <c r="L4" s="3420"/>
      <c r="M4" s="3420"/>
      <c r="N4" s="3420"/>
      <c r="O4" s="3420"/>
      <c r="P4" s="3420"/>
      <c r="Q4" s="3420"/>
      <c r="R4" s="3420"/>
      <c r="S4" s="3420"/>
    </row>
    <row r="5" spans="1:19" ht="15" customHeight="1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</row>
    <row r="6" spans="1:19" ht="19.5">
      <c r="A6" s="3421" t="s">
        <v>1282</v>
      </c>
      <c r="B6" s="3421"/>
      <c r="C6" s="3421"/>
      <c r="D6" s="3421"/>
      <c r="E6" s="3421"/>
      <c r="F6" s="3421"/>
      <c r="G6" s="3421"/>
      <c r="H6" s="3421"/>
      <c r="I6" s="3421"/>
      <c r="J6" s="3421"/>
      <c r="K6" s="3421"/>
      <c r="L6" s="3421"/>
      <c r="M6" s="3421"/>
      <c r="N6" s="3421"/>
      <c r="O6" s="3421"/>
      <c r="P6" s="3421"/>
      <c r="Q6" s="3421"/>
      <c r="R6" s="3421"/>
      <c r="S6" s="3421"/>
    </row>
    <row r="7" spans="1:19" ht="18" customHeight="1">
      <c r="A7" s="2318"/>
      <c r="B7" s="589"/>
      <c r="C7" s="593" t="s">
        <v>404</v>
      </c>
      <c r="D7" s="3413" t="s">
        <v>1119</v>
      </c>
      <c r="E7" s="3414"/>
      <c r="F7" s="3414"/>
      <c r="G7" s="3414"/>
      <c r="H7" s="3414"/>
      <c r="I7" s="3414"/>
      <c r="J7" s="3414"/>
      <c r="K7" s="3415"/>
      <c r="L7" s="3416" t="s">
        <v>1120</v>
      </c>
      <c r="M7" s="3417"/>
      <c r="N7" s="3417"/>
      <c r="O7" s="3417"/>
      <c r="P7" s="3417"/>
      <c r="Q7" s="3417"/>
      <c r="R7" s="3417"/>
      <c r="S7" s="3418"/>
    </row>
    <row r="8" spans="1:19" ht="18" customHeight="1">
      <c r="A8" s="583" t="s">
        <v>644</v>
      </c>
      <c r="B8" s="584" t="s">
        <v>414</v>
      </c>
      <c r="C8" s="2315" t="s">
        <v>518</v>
      </c>
      <c r="D8" s="2319" t="s">
        <v>979</v>
      </c>
      <c r="E8" s="589" t="s">
        <v>517</v>
      </c>
      <c r="F8" s="589" t="s">
        <v>517</v>
      </c>
      <c r="G8" s="589" t="s">
        <v>991</v>
      </c>
      <c r="H8" s="2211" t="s">
        <v>697</v>
      </c>
      <c r="I8" s="2325" t="s">
        <v>1267</v>
      </c>
      <c r="J8" s="590" t="s">
        <v>1279</v>
      </c>
      <c r="K8" s="586" t="s">
        <v>574</v>
      </c>
      <c r="L8" s="586" t="s">
        <v>1010</v>
      </c>
      <c r="M8" s="589" t="s">
        <v>663</v>
      </c>
      <c r="N8" s="2319" t="s">
        <v>1103</v>
      </c>
      <c r="O8" s="589" t="s">
        <v>1103</v>
      </c>
      <c r="P8" s="587" t="s">
        <v>697</v>
      </c>
      <c r="Q8" s="590" t="s">
        <v>1011</v>
      </c>
      <c r="R8" s="2319" t="s">
        <v>687</v>
      </c>
      <c r="S8" s="2332" t="s">
        <v>526</v>
      </c>
    </row>
    <row r="9" spans="1:19" ht="18" customHeight="1">
      <c r="A9" s="588" t="s">
        <v>624</v>
      </c>
      <c r="B9" s="2327" t="s">
        <v>516</v>
      </c>
      <c r="C9" s="2316"/>
      <c r="D9" s="2319" t="s">
        <v>980</v>
      </c>
      <c r="E9" s="2319" t="s">
        <v>668</v>
      </c>
      <c r="F9" s="589" t="s">
        <v>608</v>
      </c>
      <c r="G9" s="589" t="s">
        <v>992</v>
      </c>
      <c r="H9" s="2211" t="s">
        <v>1009</v>
      </c>
      <c r="I9" s="585" t="s">
        <v>1268</v>
      </c>
      <c r="J9" s="590" t="s">
        <v>1228</v>
      </c>
      <c r="K9" s="586" t="s">
        <v>985</v>
      </c>
      <c r="L9" s="586" t="s">
        <v>988</v>
      </c>
      <c r="M9" s="589" t="s">
        <v>664</v>
      </c>
      <c r="N9" s="2319" t="s">
        <v>694</v>
      </c>
      <c r="O9" s="2319" t="s">
        <v>694</v>
      </c>
      <c r="P9" s="2329" t="s">
        <v>698</v>
      </c>
      <c r="Q9" s="590" t="s">
        <v>696</v>
      </c>
      <c r="R9" s="2319" t="s">
        <v>688</v>
      </c>
      <c r="S9" s="2319" t="s">
        <v>536</v>
      </c>
    </row>
    <row r="10" spans="1:19" ht="18" customHeight="1">
      <c r="A10" s="591"/>
      <c r="B10" s="2328" t="s">
        <v>528</v>
      </c>
      <c r="C10" s="2212"/>
      <c r="D10" s="593" t="s">
        <v>981</v>
      </c>
      <c r="E10" s="2331" t="s">
        <v>669</v>
      </c>
      <c r="F10" s="593" t="s">
        <v>983</v>
      </c>
      <c r="G10" s="593" t="s">
        <v>984</v>
      </c>
      <c r="H10" s="2324" t="s">
        <v>661</v>
      </c>
      <c r="I10" s="592" t="s">
        <v>1231</v>
      </c>
      <c r="J10" s="592" t="s">
        <v>1229</v>
      </c>
      <c r="K10" s="2326" t="s">
        <v>986</v>
      </c>
      <c r="L10" s="2323" t="s">
        <v>989</v>
      </c>
      <c r="M10" s="593" t="s">
        <v>613</v>
      </c>
      <c r="N10" s="593" t="s">
        <v>533</v>
      </c>
      <c r="O10" s="593" t="s">
        <v>662</v>
      </c>
      <c r="P10" s="2330" t="s">
        <v>661</v>
      </c>
      <c r="Q10" s="594" t="s">
        <v>1012</v>
      </c>
      <c r="R10" s="2324" t="s">
        <v>535</v>
      </c>
      <c r="S10" s="593"/>
    </row>
    <row r="11" spans="1:19" ht="18" customHeight="1">
      <c r="A11" s="2215"/>
      <c r="B11" s="2213"/>
      <c r="C11" s="2214"/>
      <c r="D11" s="142"/>
      <c r="E11" s="142"/>
      <c r="F11" s="142"/>
      <c r="G11" s="142"/>
      <c r="H11" s="2312"/>
      <c r="I11" s="145"/>
      <c r="J11" s="145"/>
      <c r="K11" s="144"/>
      <c r="L11" s="2312"/>
      <c r="M11" s="142"/>
      <c r="N11" s="2214"/>
      <c r="O11" s="2214"/>
      <c r="P11" s="144"/>
      <c r="Q11" s="143"/>
      <c r="R11" s="2312"/>
      <c r="S11" s="144"/>
    </row>
    <row r="12" spans="1:19" ht="18" customHeight="1">
      <c r="A12" s="1019" t="s">
        <v>403</v>
      </c>
      <c r="B12" s="2210">
        <f>SUM(C12:S12)</f>
        <v>198</v>
      </c>
      <c r="C12" s="2210">
        <f t="shared" ref="C12:H12" si="0">SUM(C14:C33)</f>
        <v>2</v>
      </c>
      <c r="D12" s="2210">
        <f t="shared" si="0"/>
        <v>5</v>
      </c>
      <c r="E12" s="2210">
        <f t="shared" si="0"/>
        <v>12</v>
      </c>
      <c r="F12" s="2210">
        <f t="shared" si="0"/>
        <v>4</v>
      </c>
      <c r="G12" s="2210">
        <f t="shared" si="0"/>
        <v>97</v>
      </c>
      <c r="H12" s="2210">
        <f t="shared" si="0"/>
        <v>16</v>
      </c>
      <c r="I12" s="1020"/>
      <c r="J12" s="1020">
        <f>SUM(J14:J34)</f>
        <v>18</v>
      </c>
      <c r="K12" s="2210">
        <f t="shared" ref="K12:S12" si="1">SUM(K14:K33)</f>
        <v>17</v>
      </c>
      <c r="L12" s="2210">
        <f t="shared" si="1"/>
        <v>7</v>
      </c>
      <c r="M12" s="2210">
        <f t="shared" si="1"/>
        <v>2</v>
      </c>
      <c r="N12" s="2210">
        <f t="shared" si="1"/>
        <v>4</v>
      </c>
      <c r="O12" s="2210"/>
      <c r="P12" s="2210">
        <f t="shared" si="1"/>
        <v>11</v>
      </c>
      <c r="Q12" s="2210"/>
      <c r="R12" s="2210">
        <f t="shared" si="1"/>
        <v>1</v>
      </c>
      <c r="S12" s="2210">
        <f t="shared" si="1"/>
        <v>2</v>
      </c>
    </row>
    <row r="13" spans="1:19" ht="18" customHeight="1">
      <c r="A13" s="146"/>
      <c r="B13" s="270"/>
      <c r="C13" s="2317"/>
      <c r="D13" s="2320"/>
      <c r="E13" s="2320"/>
      <c r="F13" s="2320"/>
      <c r="G13" s="2320"/>
      <c r="H13" s="2313"/>
      <c r="I13" s="271"/>
      <c r="J13" s="271"/>
      <c r="K13" s="272"/>
      <c r="L13" s="2313"/>
      <c r="M13" s="274"/>
      <c r="N13" s="2317"/>
      <c r="O13" s="2317"/>
      <c r="P13" s="272"/>
      <c r="Q13" s="273"/>
      <c r="R13" s="2313"/>
      <c r="S13" s="272"/>
    </row>
    <row r="14" spans="1:19" ht="18" customHeight="1">
      <c r="A14" s="595" t="s">
        <v>625</v>
      </c>
      <c r="B14" s="596"/>
      <c r="C14" s="2314"/>
      <c r="D14" s="2321"/>
      <c r="E14" s="2321"/>
      <c r="F14" s="2321"/>
      <c r="G14" s="2321"/>
      <c r="H14" s="598"/>
      <c r="I14" s="597"/>
      <c r="J14" s="597"/>
      <c r="K14" s="599"/>
      <c r="L14" s="598"/>
      <c r="M14" s="597"/>
      <c r="N14" s="2322"/>
      <c r="O14" s="2322"/>
      <c r="P14" s="599"/>
      <c r="Q14" s="600"/>
      <c r="R14" s="598"/>
      <c r="S14" s="599"/>
    </row>
    <row r="15" spans="1:19" ht="18" customHeight="1">
      <c r="A15" s="595" t="s">
        <v>626</v>
      </c>
      <c r="B15" s="596"/>
      <c r="C15" s="2314"/>
      <c r="D15" s="2321"/>
      <c r="E15" s="2321"/>
      <c r="F15" s="2321"/>
      <c r="G15" s="2321"/>
      <c r="H15" s="598"/>
      <c r="I15" s="597"/>
      <c r="J15" s="597"/>
      <c r="K15" s="599"/>
      <c r="L15" s="598"/>
      <c r="M15" s="597"/>
      <c r="N15" s="597"/>
      <c r="O15" s="597"/>
      <c r="P15" s="597"/>
      <c r="Q15" s="597"/>
      <c r="R15" s="597"/>
      <c r="S15" s="597"/>
    </row>
    <row r="16" spans="1:19" ht="18" customHeight="1">
      <c r="A16" s="595" t="s">
        <v>627</v>
      </c>
      <c r="B16" s="596"/>
      <c r="C16" s="2314"/>
      <c r="D16" s="2321"/>
      <c r="E16" s="2321"/>
      <c r="F16" s="2321"/>
      <c r="G16" s="2321"/>
      <c r="H16" s="598"/>
      <c r="I16" s="597"/>
      <c r="J16" s="597"/>
      <c r="K16" s="599"/>
      <c r="L16" s="600"/>
      <c r="M16" s="597"/>
      <c r="N16" s="597"/>
      <c r="O16" s="597"/>
      <c r="P16" s="597"/>
      <c r="Q16" s="597"/>
      <c r="R16" s="597"/>
      <c r="S16" s="597"/>
    </row>
    <row r="17" spans="1:19" ht="18" customHeight="1">
      <c r="A17" s="595" t="s">
        <v>629</v>
      </c>
      <c r="B17" s="596">
        <f>SUM(C17:S17)</f>
        <v>5</v>
      </c>
      <c r="C17" s="2314"/>
      <c r="D17" s="2321">
        <v>5</v>
      </c>
      <c r="E17" s="2321"/>
      <c r="F17" s="2321"/>
      <c r="G17" s="2321"/>
      <c r="H17" s="598"/>
      <c r="I17" s="597"/>
      <c r="J17" s="597"/>
      <c r="K17" s="599"/>
      <c r="L17" s="600"/>
      <c r="M17" s="597"/>
      <c r="N17" s="597"/>
      <c r="O17" s="597"/>
      <c r="P17" s="597"/>
      <c r="Q17" s="597"/>
      <c r="R17" s="597"/>
      <c r="S17" s="597"/>
    </row>
    <row r="18" spans="1:19" ht="18" customHeight="1">
      <c r="A18" s="595" t="s">
        <v>628</v>
      </c>
      <c r="B18" s="596"/>
      <c r="C18" s="2314"/>
      <c r="D18" s="2321"/>
      <c r="E18" s="2321"/>
      <c r="F18" s="2321"/>
      <c r="G18" s="2321"/>
      <c r="H18" s="598"/>
      <c r="I18" s="597"/>
      <c r="J18" s="597"/>
      <c r="K18" s="599"/>
      <c r="L18" s="600"/>
      <c r="M18" s="597"/>
      <c r="N18" s="597"/>
      <c r="O18" s="597"/>
      <c r="P18" s="597"/>
      <c r="Q18" s="597"/>
      <c r="R18" s="597"/>
      <c r="S18" s="597"/>
    </row>
    <row r="19" spans="1:19" ht="18" customHeight="1">
      <c r="A19" s="595" t="s">
        <v>630</v>
      </c>
      <c r="B19" s="596"/>
      <c r="C19" s="2314"/>
      <c r="D19" s="2321"/>
      <c r="E19" s="2321"/>
      <c r="F19" s="2321"/>
      <c r="G19" s="2321"/>
      <c r="H19" s="598"/>
      <c r="I19" s="597"/>
      <c r="J19" s="597"/>
      <c r="K19" s="599"/>
      <c r="L19" s="600"/>
      <c r="M19" s="597"/>
      <c r="N19" s="597"/>
      <c r="O19" s="597"/>
      <c r="P19" s="597"/>
      <c r="Q19" s="597"/>
      <c r="R19" s="597"/>
      <c r="S19" s="597"/>
    </row>
    <row r="20" spans="1:19" ht="18" customHeight="1">
      <c r="A20" s="595" t="s">
        <v>631</v>
      </c>
      <c r="B20" s="596"/>
      <c r="C20" s="2314"/>
      <c r="D20" s="2321"/>
      <c r="E20" s="2321"/>
      <c r="F20" s="2321"/>
      <c r="G20" s="2321"/>
      <c r="H20" s="598"/>
      <c r="I20" s="597"/>
      <c r="J20" s="597"/>
      <c r="K20" s="599"/>
      <c r="L20" s="600"/>
      <c r="M20" s="597"/>
      <c r="N20" s="597"/>
      <c r="O20" s="597"/>
      <c r="P20" s="597"/>
      <c r="Q20" s="597"/>
      <c r="R20" s="597"/>
      <c r="S20" s="597"/>
    </row>
    <row r="21" spans="1:19" ht="18" customHeight="1">
      <c r="A21" s="595" t="s">
        <v>632</v>
      </c>
      <c r="B21" s="596"/>
      <c r="C21" s="2314"/>
      <c r="D21" s="2321"/>
      <c r="E21" s="2321"/>
      <c r="F21" s="2321"/>
      <c r="G21" s="2321"/>
      <c r="H21" s="598"/>
      <c r="I21" s="597"/>
      <c r="J21" s="597"/>
      <c r="K21" s="599"/>
      <c r="L21" s="600"/>
      <c r="M21" s="597"/>
      <c r="N21" s="597"/>
      <c r="O21" s="597"/>
      <c r="P21" s="597"/>
      <c r="Q21" s="597"/>
      <c r="R21" s="597"/>
      <c r="S21" s="597"/>
    </row>
    <row r="22" spans="1:19" ht="18" customHeight="1">
      <c r="A22" s="595" t="s">
        <v>633</v>
      </c>
      <c r="B22" s="596"/>
      <c r="C22" s="2314"/>
      <c r="D22" s="2321"/>
      <c r="E22" s="2321"/>
      <c r="F22" s="2321"/>
      <c r="G22" s="2321"/>
      <c r="H22" s="598"/>
      <c r="I22" s="597"/>
      <c r="J22" s="597"/>
      <c r="K22" s="599"/>
      <c r="L22" s="600"/>
      <c r="M22" s="597"/>
      <c r="N22" s="597"/>
      <c r="O22" s="597"/>
      <c r="P22" s="597"/>
      <c r="Q22" s="597"/>
      <c r="R22" s="597"/>
      <c r="S22" s="597"/>
    </row>
    <row r="23" spans="1:19" ht="18" customHeight="1">
      <c r="A23" s="595" t="s">
        <v>634</v>
      </c>
      <c r="B23" s="596"/>
      <c r="C23" s="2314"/>
      <c r="D23" s="2321"/>
      <c r="E23" s="2321"/>
      <c r="F23" s="2321"/>
      <c r="G23" s="2321"/>
      <c r="H23" s="598"/>
      <c r="I23" s="597"/>
      <c r="J23" s="597"/>
      <c r="K23" s="599"/>
      <c r="L23" s="600"/>
      <c r="M23" s="597"/>
      <c r="N23" s="597"/>
      <c r="O23" s="597"/>
      <c r="P23" s="597"/>
      <c r="Q23" s="597"/>
      <c r="R23" s="597"/>
      <c r="S23" s="597"/>
    </row>
    <row r="24" spans="1:19" ht="18" customHeight="1">
      <c r="A24" s="595" t="s">
        <v>635</v>
      </c>
      <c r="B24" s="596"/>
      <c r="C24" s="2314"/>
      <c r="D24" s="2321"/>
      <c r="E24" s="2321"/>
      <c r="F24" s="2321"/>
      <c r="G24" s="2321"/>
      <c r="H24" s="598"/>
      <c r="I24" s="597"/>
      <c r="J24" s="597"/>
      <c r="K24" s="599"/>
      <c r="L24" s="600"/>
      <c r="M24" s="597"/>
      <c r="N24" s="597"/>
      <c r="O24" s="597"/>
      <c r="P24" s="597"/>
      <c r="Q24" s="597"/>
      <c r="R24" s="597"/>
      <c r="S24" s="597"/>
    </row>
    <row r="25" spans="1:19" ht="18" customHeight="1">
      <c r="A25" s="595" t="s">
        <v>636</v>
      </c>
      <c r="B25" s="596"/>
      <c r="C25" s="2314"/>
      <c r="D25" s="2321"/>
      <c r="E25" s="2321"/>
      <c r="F25" s="2321"/>
      <c r="G25" s="2321"/>
      <c r="H25" s="598"/>
      <c r="I25" s="597"/>
      <c r="J25" s="597"/>
      <c r="K25" s="599"/>
      <c r="L25" s="600"/>
      <c r="M25" s="597"/>
      <c r="N25" s="597"/>
      <c r="O25" s="597"/>
      <c r="P25" s="597"/>
      <c r="Q25" s="597"/>
      <c r="R25" s="597"/>
      <c r="S25" s="597"/>
    </row>
    <row r="26" spans="1:19" ht="18" customHeight="1">
      <c r="A26" s="595" t="s">
        <v>637</v>
      </c>
      <c r="B26" s="596"/>
      <c r="C26" s="2314"/>
      <c r="D26" s="2321"/>
      <c r="E26" s="2321"/>
      <c r="F26" s="2321"/>
      <c r="G26" s="2321"/>
      <c r="H26" s="598"/>
      <c r="I26" s="597"/>
      <c r="J26" s="597"/>
      <c r="K26" s="599"/>
      <c r="L26" s="600"/>
      <c r="M26" s="597"/>
      <c r="N26" s="597"/>
      <c r="O26" s="597"/>
      <c r="P26" s="597"/>
      <c r="Q26" s="597"/>
      <c r="R26" s="597"/>
      <c r="S26" s="597"/>
    </row>
    <row r="27" spans="1:19" ht="18" customHeight="1">
      <c r="A27" s="595" t="s">
        <v>620</v>
      </c>
      <c r="B27" s="596"/>
      <c r="C27" s="2314"/>
      <c r="D27" s="2321"/>
      <c r="E27" s="2321"/>
      <c r="F27" s="2321"/>
      <c r="G27" s="2321"/>
      <c r="H27" s="598"/>
      <c r="I27" s="597"/>
      <c r="J27" s="597"/>
      <c r="K27" s="599"/>
      <c r="L27" s="600"/>
      <c r="M27" s="597"/>
      <c r="N27" s="597"/>
      <c r="O27" s="597"/>
      <c r="P27" s="597"/>
      <c r="Q27" s="597"/>
      <c r="R27" s="597"/>
      <c r="S27" s="597"/>
    </row>
    <row r="28" spans="1:19" ht="18" customHeight="1">
      <c r="A28" s="595" t="s">
        <v>638</v>
      </c>
      <c r="B28" s="596"/>
      <c r="C28" s="2314"/>
      <c r="D28" s="2321"/>
      <c r="E28" s="2321"/>
      <c r="F28" s="2321"/>
      <c r="G28" s="2321"/>
      <c r="H28" s="598"/>
      <c r="I28" s="597"/>
      <c r="J28" s="597"/>
      <c r="K28" s="599"/>
      <c r="L28" s="600"/>
      <c r="M28" s="597"/>
      <c r="N28" s="597"/>
      <c r="O28" s="597"/>
      <c r="P28" s="597"/>
      <c r="Q28" s="597"/>
      <c r="R28" s="597"/>
      <c r="S28" s="597"/>
    </row>
    <row r="29" spans="1:19" ht="18" customHeight="1">
      <c r="A29" s="595" t="s">
        <v>639</v>
      </c>
      <c r="B29" s="596"/>
      <c r="C29" s="2314"/>
      <c r="D29" s="2321"/>
      <c r="E29" s="2321"/>
      <c r="F29" s="2321"/>
      <c r="G29" s="2321"/>
      <c r="H29" s="598"/>
      <c r="I29" s="597"/>
      <c r="J29" s="597"/>
      <c r="K29" s="599"/>
      <c r="L29" s="600"/>
      <c r="M29" s="597"/>
      <c r="N29" s="597"/>
      <c r="O29" s="597"/>
      <c r="P29" s="597"/>
      <c r="Q29" s="597"/>
      <c r="R29" s="597"/>
      <c r="S29" s="597"/>
    </row>
    <row r="30" spans="1:19" ht="18" customHeight="1">
      <c r="A30" s="595" t="s">
        <v>640</v>
      </c>
      <c r="B30" s="596"/>
      <c r="C30" s="2314"/>
      <c r="D30" s="2321"/>
      <c r="E30" s="2321"/>
      <c r="F30" s="2321"/>
      <c r="G30" s="2321"/>
      <c r="H30" s="598"/>
      <c r="I30" s="597"/>
      <c r="J30" s="597"/>
      <c r="K30" s="599"/>
      <c r="L30" s="600"/>
      <c r="M30" s="597"/>
      <c r="N30" s="597"/>
      <c r="O30" s="597"/>
      <c r="P30" s="597"/>
      <c r="Q30" s="597"/>
      <c r="R30" s="597"/>
      <c r="S30" s="597"/>
    </row>
    <row r="31" spans="1:19" ht="18" customHeight="1">
      <c r="A31" s="595" t="s">
        <v>618</v>
      </c>
      <c r="B31" s="596">
        <f>SUM(C31:S31)</f>
        <v>182</v>
      </c>
      <c r="C31" s="2314">
        <v>2</v>
      </c>
      <c r="D31" s="2321"/>
      <c r="E31" s="2321">
        <v>12</v>
      </c>
      <c r="F31" s="2321">
        <v>4</v>
      </c>
      <c r="G31" s="2321">
        <v>97</v>
      </c>
      <c r="H31" s="598">
        <v>10</v>
      </c>
      <c r="I31" s="597"/>
      <c r="J31" s="597">
        <v>18</v>
      </c>
      <c r="K31" s="599">
        <v>17</v>
      </c>
      <c r="L31" s="600">
        <v>7</v>
      </c>
      <c r="M31" s="597">
        <v>2</v>
      </c>
      <c r="N31" s="597">
        <v>4</v>
      </c>
      <c r="O31" s="597"/>
      <c r="P31" s="597">
        <v>6</v>
      </c>
      <c r="Q31" s="597"/>
      <c r="R31" s="597">
        <v>1</v>
      </c>
      <c r="S31" s="597">
        <v>2</v>
      </c>
    </row>
    <row r="32" spans="1:19" ht="18" customHeight="1">
      <c r="A32" s="595" t="s">
        <v>619</v>
      </c>
      <c r="B32" s="596"/>
      <c r="C32" s="2314"/>
      <c r="D32" s="2321"/>
      <c r="E32" s="2321"/>
      <c r="F32" s="2321"/>
      <c r="G32" s="2321"/>
      <c r="H32" s="598"/>
      <c r="I32" s="597"/>
      <c r="J32" s="597"/>
      <c r="K32" s="599"/>
      <c r="L32" s="600"/>
      <c r="M32" s="597"/>
      <c r="N32" s="597"/>
      <c r="O32" s="597"/>
      <c r="P32" s="597"/>
      <c r="Q32" s="597"/>
      <c r="R32" s="597"/>
      <c r="S32" s="597"/>
    </row>
    <row r="33" spans="1:19" ht="18" customHeight="1">
      <c r="A33" s="595" t="s">
        <v>641</v>
      </c>
      <c r="B33" s="596">
        <f>SUM(C33:S33)</f>
        <v>11</v>
      </c>
      <c r="C33" s="2314"/>
      <c r="D33" s="2321"/>
      <c r="E33" s="2321"/>
      <c r="F33" s="2321"/>
      <c r="G33" s="2321"/>
      <c r="H33" s="598">
        <v>6</v>
      </c>
      <c r="I33" s="597"/>
      <c r="J33" s="597"/>
      <c r="K33" s="599"/>
      <c r="L33" s="600"/>
      <c r="M33" s="597"/>
      <c r="N33" s="597"/>
      <c r="O33" s="597"/>
      <c r="P33" s="597">
        <v>5</v>
      </c>
      <c r="Q33" s="597"/>
      <c r="R33" s="597"/>
      <c r="S33" s="597"/>
    </row>
    <row r="34" spans="1:19" ht="18" customHeight="1">
      <c r="A34" s="595" t="s">
        <v>642</v>
      </c>
      <c r="B34" s="596"/>
      <c r="C34" s="2314"/>
      <c r="D34" s="2321"/>
      <c r="E34" s="2321"/>
      <c r="F34" s="2321"/>
      <c r="G34" s="2321"/>
      <c r="H34" s="2321"/>
      <c r="I34" s="600"/>
      <c r="J34" s="600"/>
      <c r="K34" s="2314"/>
      <c r="L34" s="600"/>
      <c r="M34" s="600"/>
      <c r="N34" s="600"/>
      <c r="O34" s="600"/>
      <c r="P34" s="600"/>
      <c r="Q34" s="600"/>
      <c r="R34" s="600"/>
      <c r="S34" s="600"/>
    </row>
    <row r="35" spans="1:19" ht="18" customHeight="1">
      <c r="Q35" s="2216" t="s">
        <v>554</v>
      </c>
      <c r="R35" s="2216"/>
      <c r="S35" s="2216"/>
    </row>
  </sheetData>
  <sheetProtection password="CA55" sheet="1" objects="1" scenarios="1"/>
  <mergeCells count="6">
    <mergeCell ref="D7:K7"/>
    <mergeCell ref="L7:S7"/>
    <mergeCell ref="A1:S1"/>
    <mergeCell ref="A3:S3"/>
    <mergeCell ref="A4:S4"/>
    <mergeCell ref="A6:S6"/>
  </mergeCells>
  <phoneticPr fontId="101" type="noConversion"/>
  <printOptions horizontalCentered="1"/>
  <pageMargins left="0.59055118110236227" right="0.75" top="0.86614173228346458" bottom="0.19685039370078741" header="0" footer="0"/>
  <pageSetup scale="80" firstPageNumber="25" orientation="landscape" useFirstPageNumber="1" horizontalDpi="300" verticalDpi="300" r:id="rId1"/>
  <headerFooter alignWithMargins="0">
    <oddHeader>&amp;R&amp;"Helv,Negrita"&amp;12&amp;[26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G8179"/>
  <sheetViews>
    <sheetView showGridLines="0" workbookViewId="0">
      <selection activeCell="C38" sqref="C38"/>
    </sheetView>
  </sheetViews>
  <sheetFormatPr baseColWidth="10" defaultColWidth="5.83203125" defaultRowHeight="9"/>
  <cols>
    <col min="1" max="1" width="29.83203125" style="147" customWidth="1"/>
    <col min="2" max="2" width="7.5" style="147" customWidth="1"/>
    <col min="3" max="3" width="7.1640625" style="147" customWidth="1"/>
    <col min="4" max="5" width="8.83203125" style="147" customWidth="1"/>
    <col min="6" max="6" width="6.83203125" style="147" customWidth="1"/>
    <col min="7" max="7" width="6" style="147" customWidth="1"/>
    <col min="8" max="8" width="9.83203125" style="147" customWidth="1"/>
    <col min="9" max="9" width="7" style="147" customWidth="1"/>
    <col min="10" max="11" width="6.1640625" style="147" customWidth="1"/>
    <col min="12" max="12" width="5.83203125" style="147" customWidth="1"/>
    <col min="13" max="13" width="6" style="147" customWidth="1"/>
    <col min="14" max="14" width="5.5" style="147" customWidth="1"/>
    <col min="15" max="15" width="5.6640625" style="147" customWidth="1"/>
    <col min="16" max="16" width="5.1640625" style="147" customWidth="1"/>
    <col min="17" max="17" width="4.6640625" style="147" customWidth="1"/>
    <col min="18" max="19" width="7" style="147" customWidth="1"/>
    <col min="20" max="20" width="6.33203125" style="147" customWidth="1"/>
    <col min="21" max="21" width="8.83203125" style="147" customWidth="1"/>
    <col min="22" max="22" width="6.5" style="147" customWidth="1"/>
    <col min="23" max="23" width="6" style="147" customWidth="1"/>
    <col min="24" max="25" width="6.1640625" style="147" customWidth="1"/>
    <col min="26" max="26" width="5.83203125" style="147" customWidth="1"/>
    <col min="27" max="27" width="6.1640625" style="147" customWidth="1"/>
    <col min="28" max="16384" width="5.83203125" style="147"/>
  </cols>
  <sheetData>
    <row r="1" spans="1:28" ht="20.25">
      <c r="A1" s="3425" t="s">
        <v>359</v>
      </c>
      <c r="B1" s="3425"/>
      <c r="C1" s="3425"/>
      <c r="D1" s="3425"/>
      <c r="E1" s="3425"/>
      <c r="F1" s="3425"/>
      <c r="G1" s="3425"/>
      <c r="H1" s="3425"/>
      <c r="I1" s="3425"/>
      <c r="J1" s="3425"/>
      <c r="K1" s="3425"/>
      <c r="L1" s="3425"/>
      <c r="M1" s="3425"/>
      <c r="N1" s="3425"/>
      <c r="O1" s="3425"/>
      <c r="P1" s="3425"/>
      <c r="Q1" s="3425"/>
      <c r="R1" s="3425"/>
      <c r="S1" s="3425"/>
      <c r="T1" s="3425"/>
      <c r="U1" s="3425"/>
      <c r="V1" s="3425"/>
      <c r="W1" s="3425"/>
      <c r="X1" s="3425"/>
      <c r="Y1" s="3425"/>
      <c r="Z1" s="3425"/>
      <c r="AA1" s="3425"/>
    </row>
    <row r="2" spans="1:28" ht="6" customHeight="1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</row>
    <row r="3" spans="1:28" ht="15">
      <c r="A3" s="3426" t="s">
        <v>1389</v>
      </c>
      <c r="B3" s="3426"/>
      <c r="C3" s="3426"/>
      <c r="D3" s="3426"/>
      <c r="E3" s="3426"/>
      <c r="F3" s="3426"/>
      <c r="G3" s="3426"/>
      <c r="H3" s="3426"/>
      <c r="I3" s="3426"/>
      <c r="J3" s="3426"/>
      <c r="K3" s="3426"/>
      <c r="L3" s="3426"/>
      <c r="M3" s="3426"/>
      <c r="N3" s="3426"/>
      <c r="O3" s="3426"/>
      <c r="P3" s="3426"/>
      <c r="Q3" s="3426"/>
      <c r="R3" s="3426"/>
      <c r="S3" s="3426"/>
      <c r="T3" s="3426"/>
      <c r="U3" s="3426"/>
      <c r="V3" s="3426"/>
      <c r="W3" s="3426"/>
      <c r="X3" s="3426"/>
      <c r="Y3" s="3426"/>
      <c r="Z3" s="3426"/>
      <c r="AA3" s="3426"/>
    </row>
    <row r="4" spans="1:28" ht="15">
      <c r="A4" s="3426" t="s">
        <v>275</v>
      </c>
      <c r="B4" s="3426"/>
      <c r="C4" s="3426"/>
      <c r="D4" s="3426"/>
      <c r="E4" s="3426"/>
      <c r="F4" s="3426"/>
      <c r="G4" s="3426"/>
      <c r="H4" s="3426"/>
      <c r="I4" s="3426"/>
      <c r="J4" s="3426"/>
      <c r="K4" s="3426"/>
      <c r="L4" s="3426"/>
      <c r="M4" s="3426"/>
      <c r="N4" s="3426"/>
      <c r="O4" s="3426"/>
      <c r="P4" s="3426"/>
      <c r="Q4" s="3426"/>
      <c r="R4" s="3426"/>
      <c r="S4" s="3426"/>
      <c r="T4" s="3426"/>
      <c r="U4" s="3426"/>
      <c r="V4" s="3426"/>
      <c r="W4" s="3426"/>
      <c r="X4" s="3426"/>
      <c r="Y4" s="3426"/>
      <c r="Z4" s="3426"/>
      <c r="AA4" s="3426"/>
    </row>
    <row r="5" spans="1:28" ht="12.75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</row>
    <row r="6" spans="1:28" ht="18" customHeight="1">
      <c r="A6" s="3427" t="s">
        <v>273</v>
      </c>
      <c r="B6" s="3427"/>
      <c r="C6" s="3427"/>
      <c r="D6" s="3427"/>
      <c r="E6" s="3427"/>
      <c r="F6" s="3427"/>
      <c r="G6" s="3427"/>
      <c r="H6" s="3427"/>
      <c r="I6" s="3427"/>
      <c r="J6" s="3427"/>
      <c r="K6" s="3427"/>
      <c r="L6" s="3427"/>
      <c r="M6" s="3427"/>
      <c r="N6" s="3427"/>
      <c r="O6" s="3427"/>
      <c r="P6" s="3427"/>
      <c r="Q6" s="3427"/>
      <c r="R6" s="3427"/>
      <c r="S6" s="3427"/>
      <c r="T6" s="3427"/>
      <c r="U6" s="3427"/>
      <c r="V6" s="3427"/>
      <c r="W6" s="3427"/>
      <c r="X6" s="3427"/>
      <c r="Y6" s="3427"/>
      <c r="Z6" s="3427"/>
      <c r="AA6" s="3427"/>
    </row>
    <row r="7" spans="1:28" ht="15" customHeight="1">
      <c r="A7" s="601"/>
      <c r="B7" s="602" t="s">
        <v>414</v>
      </c>
      <c r="C7" s="3422" t="s">
        <v>670</v>
      </c>
      <c r="D7" s="3431"/>
      <c r="E7" s="604" t="s">
        <v>604</v>
      </c>
      <c r="F7" s="603"/>
      <c r="G7" s="3422" t="s">
        <v>701</v>
      </c>
      <c r="H7" s="3423"/>
      <c r="I7" s="3423"/>
      <c r="J7" s="3423"/>
      <c r="K7" s="3424"/>
      <c r="L7" s="3430" t="s">
        <v>572</v>
      </c>
      <c r="M7" s="3423"/>
      <c r="N7" s="3424"/>
      <c r="O7" s="3430" t="s">
        <v>518</v>
      </c>
      <c r="P7" s="3424"/>
      <c r="Q7" s="604" t="s">
        <v>605</v>
      </c>
      <c r="R7" s="605"/>
      <c r="S7" s="3428" t="s">
        <v>993</v>
      </c>
      <c r="T7" s="3429"/>
      <c r="U7" s="606" t="s">
        <v>573</v>
      </c>
      <c r="V7" s="607" t="s">
        <v>677</v>
      </c>
      <c r="W7" s="608" t="s">
        <v>660</v>
      </c>
      <c r="X7" s="609" t="s">
        <v>704</v>
      </c>
      <c r="Y7" s="607" t="s">
        <v>692</v>
      </c>
      <c r="Z7" s="3422" t="s">
        <v>574</v>
      </c>
      <c r="AA7" s="3424"/>
    </row>
    <row r="8" spans="1:28" ht="15" customHeight="1">
      <c r="A8" s="610" t="s">
        <v>644</v>
      </c>
      <c r="B8" s="611" t="s">
        <v>575</v>
      </c>
      <c r="C8" s="612" t="s">
        <v>672</v>
      </c>
      <c r="D8" s="612" t="s">
        <v>675</v>
      </c>
      <c r="E8" s="612" t="s">
        <v>517</v>
      </c>
      <c r="F8" s="612" t="s">
        <v>578</v>
      </c>
      <c r="G8" s="1065" t="s">
        <v>579</v>
      </c>
      <c r="H8" s="621" t="s">
        <v>703</v>
      </c>
      <c r="I8" s="612" t="s">
        <v>580</v>
      </c>
      <c r="J8" s="612" t="s">
        <v>579</v>
      </c>
      <c r="K8" s="613" t="s">
        <v>581</v>
      </c>
      <c r="L8" s="614" t="s">
        <v>469</v>
      </c>
      <c r="M8" s="615"/>
      <c r="N8" s="616"/>
      <c r="O8" s="617" t="s">
        <v>582</v>
      </c>
      <c r="P8" s="618" t="s">
        <v>645</v>
      </c>
      <c r="Q8" s="614" t="s">
        <v>527</v>
      </c>
      <c r="R8" s="616"/>
      <c r="S8" s="2333" t="s">
        <v>583</v>
      </c>
      <c r="T8" s="612" t="s">
        <v>1007</v>
      </c>
      <c r="U8" s="619" t="s">
        <v>584</v>
      </c>
      <c r="V8" s="612" t="s">
        <v>678</v>
      </c>
      <c r="W8" s="620" t="s">
        <v>685</v>
      </c>
      <c r="X8" s="621" t="s">
        <v>689</v>
      </c>
      <c r="Y8" s="612" t="s">
        <v>693</v>
      </c>
      <c r="Z8" s="620" t="s">
        <v>582</v>
      </c>
      <c r="AA8" s="1066" t="s">
        <v>645</v>
      </c>
    </row>
    <row r="9" spans="1:28" ht="15" customHeight="1">
      <c r="A9" s="622" t="s">
        <v>624</v>
      </c>
      <c r="B9" s="611" t="s">
        <v>586</v>
      </c>
      <c r="C9" s="612" t="s">
        <v>673</v>
      </c>
      <c r="D9" s="612" t="s">
        <v>676</v>
      </c>
      <c r="E9" s="612" t="s">
        <v>697</v>
      </c>
      <c r="F9" s="612" t="s">
        <v>697</v>
      </c>
      <c r="G9" s="621" t="s">
        <v>590</v>
      </c>
      <c r="H9" s="621" t="s">
        <v>696</v>
      </c>
      <c r="I9" s="612" t="s">
        <v>615</v>
      </c>
      <c r="J9" s="612" t="s">
        <v>593</v>
      </c>
      <c r="K9" s="613" t="s">
        <v>594</v>
      </c>
      <c r="L9" s="612" t="s">
        <v>595</v>
      </c>
      <c r="M9" s="613" t="s">
        <v>585</v>
      </c>
      <c r="N9" s="613" t="s">
        <v>585</v>
      </c>
      <c r="O9" s="623"/>
      <c r="P9" s="618" t="s">
        <v>1256</v>
      </c>
      <c r="Q9" s="612" t="s">
        <v>595</v>
      </c>
      <c r="R9" s="613" t="s">
        <v>585</v>
      </c>
      <c r="S9" s="624" t="s">
        <v>597</v>
      </c>
      <c r="T9" s="612" t="s">
        <v>1013</v>
      </c>
      <c r="U9" s="624" t="s">
        <v>598</v>
      </c>
      <c r="V9" s="625" t="s">
        <v>679</v>
      </c>
      <c r="W9" s="626" t="s">
        <v>686</v>
      </c>
      <c r="X9" s="627" t="s">
        <v>696</v>
      </c>
      <c r="Y9" s="625" t="s">
        <v>694</v>
      </c>
      <c r="Z9" s="625"/>
      <c r="AA9" s="613" t="s">
        <v>596</v>
      </c>
    </row>
    <row r="10" spans="1:28" ht="15" customHeight="1">
      <c r="A10" s="628"/>
      <c r="B10" s="629"/>
      <c r="C10" s="630" t="s">
        <v>674</v>
      </c>
      <c r="D10" s="630" t="s">
        <v>674</v>
      </c>
      <c r="E10" s="630" t="s">
        <v>698</v>
      </c>
      <c r="F10" s="630" t="s">
        <v>702</v>
      </c>
      <c r="G10" s="630"/>
      <c r="H10" s="631" t="s">
        <v>591</v>
      </c>
      <c r="I10" s="630" t="s">
        <v>617</v>
      </c>
      <c r="J10" s="632" t="s">
        <v>600</v>
      </c>
      <c r="K10" s="633"/>
      <c r="L10" s="632" t="s">
        <v>601</v>
      </c>
      <c r="M10" s="634" t="s">
        <v>1095</v>
      </c>
      <c r="N10" s="634" t="s">
        <v>599</v>
      </c>
      <c r="O10" s="635"/>
      <c r="P10" s="636" t="s">
        <v>599</v>
      </c>
      <c r="Q10" s="612" t="s">
        <v>601</v>
      </c>
      <c r="R10" s="2581" t="s">
        <v>599</v>
      </c>
      <c r="S10" s="2579"/>
      <c r="T10" s="630" t="s">
        <v>1014</v>
      </c>
      <c r="U10" s="637"/>
      <c r="V10" s="630"/>
      <c r="W10" s="635"/>
      <c r="X10" s="638" t="s">
        <v>690</v>
      </c>
      <c r="Y10" s="639"/>
      <c r="Z10" s="630"/>
      <c r="AA10" s="634" t="s">
        <v>599</v>
      </c>
    </row>
    <row r="11" spans="1:28" ht="12.95" customHeight="1">
      <c r="A11" s="150"/>
      <c r="B11" s="151"/>
      <c r="C11" s="148"/>
      <c r="D11" s="152"/>
      <c r="E11" s="153"/>
      <c r="F11" s="154"/>
      <c r="G11" s="148"/>
      <c r="H11" s="148"/>
      <c r="I11" s="148"/>
      <c r="J11" s="148"/>
      <c r="K11" s="155"/>
      <c r="L11" s="148"/>
      <c r="M11" s="148"/>
      <c r="N11" s="156"/>
      <c r="O11" s="148"/>
      <c r="P11" s="156"/>
      <c r="Q11" s="2583"/>
      <c r="R11" s="2584"/>
      <c r="S11" s="2578"/>
      <c r="T11" s="157"/>
      <c r="U11" s="158"/>
      <c r="V11" s="159"/>
      <c r="W11" s="157"/>
      <c r="X11" s="160"/>
      <c r="Y11" s="159"/>
      <c r="Z11" s="157"/>
      <c r="AA11" s="161"/>
    </row>
    <row r="12" spans="1:28" ht="12.95" customHeight="1">
      <c r="A12" s="640" t="s">
        <v>706</v>
      </c>
      <c r="B12" s="641">
        <f>SUM(C12:AA12)</f>
        <v>2516</v>
      </c>
      <c r="C12" s="642">
        <f t="shared" ref="C12:AA12" si="0">SUM(C14:C35)</f>
        <v>62</v>
      </c>
      <c r="D12" s="643">
        <f t="shared" si="0"/>
        <v>22</v>
      </c>
      <c r="E12" s="642">
        <f t="shared" si="0"/>
        <v>37</v>
      </c>
      <c r="F12" s="644">
        <f t="shared" si="0"/>
        <v>44</v>
      </c>
      <c r="G12" s="642">
        <f t="shared" si="0"/>
        <v>19</v>
      </c>
      <c r="H12" s="642">
        <f t="shared" si="0"/>
        <v>101</v>
      </c>
      <c r="I12" s="642">
        <f t="shared" si="0"/>
        <v>59</v>
      </c>
      <c r="J12" s="642">
        <f t="shared" si="0"/>
        <v>136</v>
      </c>
      <c r="K12" s="643">
        <f t="shared" si="0"/>
        <v>46</v>
      </c>
      <c r="L12" s="642">
        <f t="shared" si="0"/>
        <v>479</v>
      </c>
      <c r="M12" s="645">
        <f t="shared" si="0"/>
        <v>82</v>
      </c>
      <c r="N12" s="643">
        <f t="shared" si="0"/>
        <v>41</v>
      </c>
      <c r="O12" s="642">
        <f t="shared" si="0"/>
        <v>330</v>
      </c>
      <c r="P12" s="643">
        <f t="shared" si="0"/>
        <v>35</v>
      </c>
      <c r="Q12" s="2577">
        <f t="shared" si="0"/>
        <v>241</v>
      </c>
      <c r="R12" s="643">
        <f t="shared" si="0"/>
        <v>44</v>
      </c>
      <c r="S12" s="645">
        <f t="shared" si="0"/>
        <v>155</v>
      </c>
      <c r="T12" s="642">
        <f t="shared" si="0"/>
        <v>50</v>
      </c>
      <c r="U12" s="646">
        <f t="shared" si="0"/>
        <v>34</v>
      </c>
      <c r="V12" s="644">
        <f t="shared" si="0"/>
        <v>21</v>
      </c>
      <c r="W12" s="642">
        <f t="shared" si="0"/>
        <v>147</v>
      </c>
      <c r="X12" s="647">
        <f t="shared" si="0"/>
        <v>81</v>
      </c>
      <c r="Y12" s="644">
        <f t="shared" si="0"/>
        <v>63</v>
      </c>
      <c r="Z12" s="642">
        <f t="shared" si="0"/>
        <v>155</v>
      </c>
      <c r="AA12" s="643">
        <f t="shared" si="0"/>
        <v>32</v>
      </c>
      <c r="AB12" s="153"/>
    </row>
    <row r="13" spans="1:28" ht="12.95" customHeight="1">
      <c r="A13" s="162"/>
      <c r="B13" s="275"/>
      <c r="C13" s="276"/>
      <c r="D13" s="277"/>
      <c r="E13" s="278"/>
      <c r="F13" s="277"/>
      <c r="G13" s="278"/>
      <c r="H13" s="278"/>
      <c r="I13" s="278"/>
      <c r="J13" s="278"/>
      <c r="K13" s="279"/>
      <c r="L13" s="276"/>
      <c r="M13" s="276"/>
      <c r="N13" s="279"/>
      <c r="O13" s="278"/>
      <c r="P13" s="279"/>
      <c r="Q13" s="2585"/>
      <c r="R13" s="2586"/>
      <c r="S13" s="2580"/>
      <c r="T13" s="278"/>
      <c r="U13" s="280"/>
      <c r="V13" s="281"/>
      <c r="W13" s="278"/>
      <c r="X13" s="282"/>
      <c r="Y13" s="283"/>
      <c r="Z13" s="278"/>
      <c r="AA13" s="279"/>
    </row>
    <row r="14" spans="1:28" ht="17.45" customHeight="1">
      <c r="A14" s="648" t="s">
        <v>625</v>
      </c>
      <c r="B14" s="649">
        <f t="shared" ref="B14:B19" si="1">SUM(C14:AA14)</f>
        <v>138</v>
      </c>
      <c r="C14" s="650">
        <v>1</v>
      </c>
      <c r="D14" s="650">
        <v>2</v>
      </c>
      <c r="E14" s="651"/>
      <c r="F14" s="650">
        <v>2</v>
      </c>
      <c r="G14" s="651">
        <v>1</v>
      </c>
      <c r="H14" s="650"/>
      <c r="I14" s="650">
        <v>3</v>
      </c>
      <c r="J14" s="650">
        <v>10</v>
      </c>
      <c r="K14" s="652">
        <v>1</v>
      </c>
      <c r="L14" s="653">
        <v>15</v>
      </c>
      <c r="M14" s="654">
        <v>51</v>
      </c>
      <c r="N14" s="655"/>
      <c r="O14" s="656">
        <v>10</v>
      </c>
      <c r="P14" s="652"/>
      <c r="Q14" s="659">
        <v>7</v>
      </c>
      <c r="R14" s="2582">
        <v>11</v>
      </c>
      <c r="S14" s="666">
        <v>7</v>
      </c>
      <c r="T14" s="651"/>
      <c r="U14" s="657"/>
      <c r="V14" s="651">
        <v>2</v>
      </c>
      <c r="W14" s="650">
        <v>2</v>
      </c>
      <c r="X14" s="650">
        <v>3</v>
      </c>
      <c r="Y14" s="650">
        <v>7</v>
      </c>
      <c r="Z14" s="650">
        <v>3</v>
      </c>
      <c r="AA14" s="652"/>
    </row>
    <row r="15" spans="1:28" ht="17.45" customHeight="1">
      <c r="A15" s="648" t="s">
        <v>626</v>
      </c>
      <c r="B15" s="649">
        <f t="shared" si="1"/>
        <v>30</v>
      </c>
      <c r="C15" s="658">
        <v>3</v>
      </c>
      <c r="D15" s="650">
        <v>2</v>
      </c>
      <c r="E15" s="651"/>
      <c r="F15" s="650"/>
      <c r="G15" s="651"/>
      <c r="H15" s="650">
        <v>2</v>
      </c>
      <c r="I15" s="650">
        <v>1</v>
      </c>
      <c r="J15" s="650">
        <v>1</v>
      </c>
      <c r="K15" s="652"/>
      <c r="L15" s="653"/>
      <c r="M15" s="654"/>
      <c r="N15" s="657">
        <v>10</v>
      </c>
      <c r="O15" s="656">
        <v>2</v>
      </c>
      <c r="P15" s="652">
        <v>4</v>
      </c>
      <c r="Q15" s="651"/>
      <c r="R15" s="652"/>
      <c r="S15" s="657">
        <v>1</v>
      </c>
      <c r="T15" s="651"/>
      <c r="U15" s="657"/>
      <c r="V15" s="651"/>
      <c r="W15" s="650">
        <v>3</v>
      </c>
      <c r="X15" s="650">
        <v>1</v>
      </c>
      <c r="Y15" s="651"/>
      <c r="Z15" s="650"/>
      <c r="AA15" s="652"/>
    </row>
    <row r="16" spans="1:28" ht="17.45" customHeight="1">
      <c r="A16" s="648" t="s">
        <v>627</v>
      </c>
      <c r="B16" s="649">
        <f t="shared" si="1"/>
        <v>2</v>
      </c>
      <c r="C16" s="650"/>
      <c r="D16" s="650"/>
      <c r="E16" s="651"/>
      <c r="F16" s="650"/>
      <c r="G16" s="651"/>
      <c r="H16" s="650"/>
      <c r="I16" s="650"/>
      <c r="J16" s="650"/>
      <c r="K16" s="652">
        <v>1</v>
      </c>
      <c r="L16" s="653"/>
      <c r="M16" s="654"/>
      <c r="N16" s="657"/>
      <c r="O16" s="656"/>
      <c r="P16" s="652"/>
      <c r="Q16" s="651"/>
      <c r="R16" s="652"/>
      <c r="S16" s="657"/>
      <c r="T16" s="651"/>
      <c r="U16" s="657"/>
      <c r="V16" s="651"/>
      <c r="W16" s="650">
        <v>1</v>
      </c>
      <c r="X16" s="650"/>
      <c r="Y16" s="659"/>
      <c r="Z16" s="650"/>
      <c r="AA16" s="652"/>
    </row>
    <row r="17" spans="1:241" ht="17.45" customHeight="1">
      <c r="A17" s="648" t="s">
        <v>629</v>
      </c>
      <c r="B17" s="649">
        <f t="shared" si="1"/>
        <v>79</v>
      </c>
      <c r="C17" s="650">
        <v>2</v>
      </c>
      <c r="D17" s="650">
        <v>2</v>
      </c>
      <c r="E17" s="651"/>
      <c r="F17" s="650">
        <v>2</v>
      </c>
      <c r="G17" s="651"/>
      <c r="H17" s="650">
        <v>4</v>
      </c>
      <c r="I17" s="650">
        <v>3</v>
      </c>
      <c r="J17" s="650">
        <v>1</v>
      </c>
      <c r="K17" s="652"/>
      <c r="L17" s="653">
        <v>24</v>
      </c>
      <c r="M17" s="654"/>
      <c r="N17" s="657"/>
      <c r="O17" s="656">
        <v>10</v>
      </c>
      <c r="P17" s="652">
        <v>1</v>
      </c>
      <c r="Q17" s="651">
        <v>8</v>
      </c>
      <c r="R17" s="652"/>
      <c r="S17" s="657">
        <v>4</v>
      </c>
      <c r="T17" s="651"/>
      <c r="U17" s="657"/>
      <c r="V17" s="651">
        <v>1</v>
      </c>
      <c r="W17" s="650">
        <v>3</v>
      </c>
      <c r="X17" s="650">
        <v>6</v>
      </c>
      <c r="Y17" s="659">
        <v>4</v>
      </c>
      <c r="Z17" s="650">
        <v>3</v>
      </c>
      <c r="AA17" s="652">
        <v>1</v>
      </c>
    </row>
    <row r="18" spans="1:241" ht="17.45" customHeight="1">
      <c r="A18" s="648" t="s">
        <v>628</v>
      </c>
      <c r="B18" s="649">
        <f t="shared" si="1"/>
        <v>37</v>
      </c>
      <c r="C18" s="650"/>
      <c r="D18" s="650"/>
      <c r="E18" s="651"/>
      <c r="F18" s="650"/>
      <c r="G18" s="651"/>
      <c r="H18" s="650"/>
      <c r="I18" s="650"/>
      <c r="J18" s="650">
        <v>2</v>
      </c>
      <c r="K18" s="652"/>
      <c r="L18" s="653">
        <v>2</v>
      </c>
      <c r="M18" s="654"/>
      <c r="N18" s="657"/>
      <c r="O18" s="656"/>
      <c r="P18" s="652"/>
      <c r="Q18" s="651"/>
      <c r="R18" s="652"/>
      <c r="S18" s="657"/>
      <c r="T18" s="651"/>
      <c r="U18" s="657"/>
      <c r="V18" s="651"/>
      <c r="W18" s="650">
        <v>4</v>
      </c>
      <c r="X18" s="650"/>
      <c r="Y18" s="659">
        <v>1</v>
      </c>
      <c r="Z18" s="650"/>
      <c r="AA18" s="652">
        <v>28</v>
      </c>
    </row>
    <row r="19" spans="1:241" ht="17.45" customHeight="1">
      <c r="A19" s="648" t="s">
        <v>630</v>
      </c>
      <c r="B19" s="649">
        <f t="shared" si="1"/>
        <v>3</v>
      </c>
      <c r="C19" s="650"/>
      <c r="D19" s="650"/>
      <c r="E19" s="651"/>
      <c r="F19" s="650"/>
      <c r="G19" s="651"/>
      <c r="H19" s="650"/>
      <c r="I19" s="650"/>
      <c r="J19" s="650"/>
      <c r="K19" s="652"/>
      <c r="L19" s="653">
        <v>1</v>
      </c>
      <c r="M19" s="654"/>
      <c r="N19" s="657"/>
      <c r="O19" s="656">
        <v>2</v>
      </c>
      <c r="P19" s="652"/>
      <c r="Q19" s="651"/>
      <c r="R19" s="652"/>
      <c r="S19" s="657"/>
      <c r="T19" s="651"/>
      <c r="U19" s="657"/>
      <c r="V19" s="651"/>
      <c r="W19" s="650"/>
      <c r="X19" s="650"/>
      <c r="Y19" s="659"/>
      <c r="Z19" s="650"/>
      <c r="AA19" s="652"/>
    </row>
    <row r="20" spans="1:241" ht="17.45" customHeight="1">
      <c r="A20" s="648" t="s">
        <v>631</v>
      </c>
      <c r="B20" s="649">
        <f t="shared" ref="B20:B33" si="2">SUM(C20:AA20)</f>
        <v>7</v>
      </c>
      <c r="C20" s="650"/>
      <c r="D20" s="650"/>
      <c r="E20" s="651"/>
      <c r="F20" s="650"/>
      <c r="G20" s="651"/>
      <c r="H20" s="650"/>
      <c r="I20" s="650"/>
      <c r="J20" s="650"/>
      <c r="K20" s="652"/>
      <c r="L20" s="651"/>
      <c r="M20" s="652">
        <v>2</v>
      </c>
      <c r="N20" s="657"/>
      <c r="O20" s="656"/>
      <c r="P20" s="652"/>
      <c r="Q20" s="651">
        <v>1</v>
      </c>
      <c r="R20" s="652"/>
      <c r="S20" s="657"/>
      <c r="T20" s="651"/>
      <c r="U20" s="657">
        <v>3</v>
      </c>
      <c r="V20" s="651"/>
      <c r="W20" s="650"/>
      <c r="X20" s="650"/>
      <c r="Y20" s="659">
        <v>1</v>
      </c>
      <c r="Z20" s="650"/>
      <c r="AA20" s="652"/>
    </row>
    <row r="21" spans="1:241" ht="17.45" customHeight="1">
      <c r="A21" s="648" t="s">
        <v>632</v>
      </c>
      <c r="B21" s="649">
        <f t="shared" si="2"/>
        <v>87</v>
      </c>
      <c r="C21" s="650">
        <v>1</v>
      </c>
      <c r="D21" s="650"/>
      <c r="E21" s="651"/>
      <c r="F21" s="650">
        <v>2</v>
      </c>
      <c r="G21" s="651"/>
      <c r="H21" s="650">
        <v>1</v>
      </c>
      <c r="I21" s="650">
        <v>1</v>
      </c>
      <c r="J21" s="650">
        <v>1</v>
      </c>
      <c r="K21" s="652">
        <v>1</v>
      </c>
      <c r="L21" s="653"/>
      <c r="M21" s="654"/>
      <c r="N21" s="657">
        <v>20</v>
      </c>
      <c r="O21" s="656"/>
      <c r="P21" s="652">
        <v>16</v>
      </c>
      <c r="Q21" s="651">
        <v>2</v>
      </c>
      <c r="R21" s="652">
        <v>27</v>
      </c>
      <c r="S21" s="657">
        <v>1</v>
      </c>
      <c r="T21" s="651"/>
      <c r="U21" s="657">
        <v>1</v>
      </c>
      <c r="V21" s="651"/>
      <c r="W21" s="650">
        <v>2</v>
      </c>
      <c r="X21" s="650">
        <v>2</v>
      </c>
      <c r="Y21" s="659">
        <v>7</v>
      </c>
      <c r="Z21" s="650">
        <v>1</v>
      </c>
      <c r="AA21" s="652">
        <v>1</v>
      </c>
    </row>
    <row r="22" spans="1:241" ht="17.45" customHeight="1">
      <c r="A22" s="648" t="s">
        <v>633</v>
      </c>
      <c r="B22" s="649">
        <f t="shared" si="2"/>
        <v>15</v>
      </c>
      <c r="C22" s="650"/>
      <c r="D22" s="650"/>
      <c r="E22" s="651"/>
      <c r="F22" s="650"/>
      <c r="G22" s="651">
        <v>1</v>
      </c>
      <c r="H22" s="650"/>
      <c r="I22" s="650"/>
      <c r="J22" s="650"/>
      <c r="K22" s="652"/>
      <c r="L22" s="653"/>
      <c r="M22" s="654"/>
      <c r="N22" s="657">
        <v>4</v>
      </c>
      <c r="O22" s="656">
        <v>3</v>
      </c>
      <c r="P22" s="652">
        <v>1</v>
      </c>
      <c r="Q22" s="651"/>
      <c r="R22" s="652">
        <v>4</v>
      </c>
      <c r="S22" s="657">
        <v>1</v>
      </c>
      <c r="T22" s="651"/>
      <c r="U22" s="657"/>
      <c r="V22" s="651"/>
      <c r="W22" s="650"/>
      <c r="X22" s="650">
        <v>1</v>
      </c>
      <c r="Y22" s="659"/>
      <c r="Z22" s="650"/>
      <c r="AA22" s="652"/>
    </row>
    <row r="23" spans="1:241" ht="17.45" customHeight="1">
      <c r="A23" s="648" t="s">
        <v>634</v>
      </c>
      <c r="B23" s="649">
        <f t="shared" si="2"/>
        <v>0</v>
      </c>
      <c r="C23" s="650"/>
      <c r="D23" s="650"/>
      <c r="E23" s="651"/>
      <c r="F23" s="650"/>
      <c r="G23" s="651"/>
      <c r="H23" s="650"/>
      <c r="I23" s="650"/>
      <c r="J23" s="650"/>
      <c r="K23" s="652"/>
      <c r="L23" s="653"/>
      <c r="M23" s="654"/>
      <c r="N23" s="657"/>
      <c r="O23" s="656"/>
      <c r="P23" s="652"/>
      <c r="Q23" s="651"/>
      <c r="R23" s="652"/>
      <c r="S23" s="657"/>
      <c r="T23" s="651"/>
      <c r="U23" s="657"/>
      <c r="V23" s="651"/>
      <c r="W23" s="650"/>
      <c r="X23" s="650"/>
      <c r="Y23" s="659"/>
      <c r="Z23" s="650"/>
      <c r="AA23" s="652"/>
    </row>
    <row r="24" spans="1:241" ht="17.45" customHeight="1">
      <c r="A24" s="648" t="s">
        <v>635</v>
      </c>
      <c r="B24" s="649">
        <f t="shared" si="2"/>
        <v>32</v>
      </c>
      <c r="C24" s="650">
        <v>6</v>
      </c>
      <c r="D24" s="650">
        <v>2</v>
      </c>
      <c r="E24" s="651">
        <v>1</v>
      </c>
      <c r="F24" s="650"/>
      <c r="G24" s="651"/>
      <c r="H24" s="650"/>
      <c r="I24" s="650"/>
      <c r="J24" s="650">
        <v>3</v>
      </c>
      <c r="K24" s="652"/>
      <c r="L24" s="653">
        <v>5</v>
      </c>
      <c r="M24" s="654"/>
      <c r="N24" s="657"/>
      <c r="O24" s="656">
        <v>2</v>
      </c>
      <c r="P24" s="652"/>
      <c r="Q24" s="651">
        <v>1</v>
      </c>
      <c r="R24" s="652"/>
      <c r="S24" s="657">
        <v>5</v>
      </c>
      <c r="T24" s="651"/>
      <c r="U24" s="657"/>
      <c r="V24" s="651"/>
      <c r="W24" s="650">
        <v>1</v>
      </c>
      <c r="X24" s="650">
        <v>5</v>
      </c>
      <c r="Y24" s="659"/>
      <c r="Z24" s="650">
        <v>1</v>
      </c>
      <c r="AA24" s="652"/>
    </row>
    <row r="25" spans="1:241" ht="17.45" customHeight="1">
      <c r="A25" s="648" t="s">
        <v>636</v>
      </c>
      <c r="B25" s="649">
        <f t="shared" si="2"/>
        <v>26</v>
      </c>
      <c r="C25" s="650">
        <v>1</v>
      </c>
      <c r="D25" s="650"/>
      <c r="E25" s="651"/>
      <c r="F25" s="650"/>
      <c r="G25" s="651">
        <v>1</v>
      </c>
      <c r="H25" s="650">
        <v>4</v>
      </c>
      <c r="I25" s="650">
        <v>2</v>
      </c>
      <c r="J25" s="650">
        <v>1</v>
      </c>
      <c r="K25" s="652">
        <v>3</v>
      </c>
      <c r="L25" s="653">
        <v>3</v>
      </c>
      <c r="M25" s="654"/>
      <c r="N25" s="657"/>
      <c r="O25" s="656">
        <v>2</v>
      </c>
      <c r="P25" s="652"/>
      <c r="Q25" s="651">
        <v>6</v>
      </c>
      <c r="R25" s="652"/>
      <c r="S25" s="657"/>
      <c r="T25" s="651"/>
      <c r="U25" s="657"/>
      <c r="V25" s="651"/>
      <c r="W25" s="650">
        <v>2</v>
      </c>
      <c r="X25" s="650">
        <v>1</v>
      </c>
      <c r="Y25" s="659"/>
      <c r="Z25" s="650"/>
      <c r="AA25" s="652"/>
    </row>
    <row r="26" spans="1:241" ht="17.45" customHeight="1">
      <c r="A26" s="648" t="s">
        <v>637</v>
      </c>
      <c r="B26" s="649">
        <f t="shared" si="2"/>
        <v>103</v>
      </c>
      <c r="C26" s="650">
        <v>15</v>
      </c>
      <c r="D26" s="650">
        <v>3</v>
      </c>
      <c r="E26" s="651">
        <v>3</v>
      </c>
      <c r="F26" s="650">
        <v>1</v>
      </c>
      <c r="G26" s="651"/>
      <c r="H26" s="650">
        <v>2</v>
      </c>
      <c r="I26" s="650">
        <v>5</v>
      </c>
      <c r="J26" s="650">
        <v>8</v>
      </c>
      <c r="K26" s="652"/>
      <c r="L26" s="653">
        <v>5</v>
      </c>
      <c r="M26" s="654"/>
      <c r="N26" s="657"/>
      <c r="O26" s="656">
        <v>20</v>
      </c>
      <c r="P26" s="652"/>
      <c r="Q26" s="651">
        <v>15</v>
      </c>
      <c r="R26" s="652"/>
      <c r="S26" s="657">
        <v>11</v>
      </c>
      <c r="T26" s="651"/>
      <c r="U26" s="657"/>
      <c r="V26" s="651"/>
      <c r="W26" s="650">
        <v>4</v>
      </c>
      <c r="X26" s="650">
        <v>4</v>
      </c>
      <c r="Y26" s="659">
        <v>4</v>
      </c>
      <c r="Z26" s="650">
        <v>3</v>
      </c>
      <c r="AA26" s="652"/>
    </row>
    <row r="27" spans="1:241" ht="17.45" customHeight="1">
      <c r="A27" s="648" t="s">
        <v>620</v>
      </c>
      <c r="B27" s="649">
        <f t="shared" si="2"/>
        <v>68</v>
      </c>
      <c r="C27" s="650">
        <v>2</v>
      </c>
      <c r="D27" s="650">
        <v>1</v>
      </c>
      <c r="E27" s="651">
        <v>1</v>
      </c>
      <c r="F27" s="650"/>
      <c r="G27" s="651">
        <v>2</v>
      </c>
      <c r="H27" s="650"/>
      <c r="I27" s="650">
        <v>1</v>
      </c>
      <c r="J27" s="650">
        <v>3</v>
      </c>
      <c r="K27" s="652">
        <v>4</v>
      </c>
      <c r="L27" s="653">
        <v>7</v>
      </c>
      <c r="M27" s="654"/>
      <c r="N27" s="657"/>
      <c r="O27" s="656">
        <v>3</v>
      </c>
      <c r="P27" s="652">
        <v>2</v>
      </c>
      <c r="Q27" s="651">
        <v>6</v>
      </c>
      <c r="R27" s="652"/>
      <c r="S27" s="657">
        <v>3</v>
      </c>
      <c r="T27" s="651"/>
      <c r="U27" s="657">
        <v>24</v>
      </c>
      <c r="V27" s="651"/>
      <c r="W27" s="650">
        <v>5</v>
      </c>
      <c r="X27" s="650">
        <v>2</v>
      </c>
      <c r="Y27" s="650"/>
      <c r="Z27" s="650">
        <v>2</v>
      </c>
      <c r="AA27" s="652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5"/>
      <c r="AX27" s="165"/>
      <c r="AY27" s="165"/>
      <c r="AZ27" s="165"/>
      <c r="BA27" s="165"/>
      <c r="BB27" s="165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4"/>
      <c r="DC27" s="164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7"/>
      <c r="EO27" s="167"/>
      <c r="EP27" s="167"/>
      <c r="EQ27" s="167"/>
      <c r="ER27" s="167"/>
      <c r="ES27" s="167"/>
      <c r="ET27" s="167"/>
      <c r="EU27" s="167"/>
      <c r="EV27" s="167"/>
      <c r="EW27" s="167"/>
      <c r="EX27" s="167"/>
      <c r="EY27" s="167"/>
      <c r="EZ27" s="167"/>
      <c r="FA27" s="167"/>
      <c r="FB27" s="167"/>
      <c r="FC27" s="167"/>
      <c r="FD27" s="167"/>
      <c r="FE27" s="167"/>
      <c r="FF27" s="168"/>
      <c r="FG27" s="168"/>
      <c r="FH27" s="168"/>
      <c r="FI27" s="168"/>
      <c r="FJ27" s="168"/>
      <c r="FK27" s="168"/>
      <c r="FL27" s="168"/>
      <c r="FM27" s="168"/>
      <c r="FN27" s="168"/>
      <c r="FO27" s="168"/>
      <c r="FP27" s="168"/>
      <c r="FQ27" s="168"/>
      <c r="FR27" s="168"/>
      <c r="FS27" s="168"/>
      <c r="FT27" s="168"/>
      <c r="FU27" s="168"/>
      <c r="FV27" s="168"/>
      <c r="FW27" s="168"/>
      <c r="FX27" s="168"/>
      <c r="FY27" s="168"/>
      <c r="FZ27" s="168"/>
      <c r="GA27" s="168"/>
      <c r="GB27" s="168"/>
      <c r="GC27" s="168"/>
      <c r="GD27" s="168"/>
      <c r="GE27" s="168"/>
      <c r="GF27" s="168"/>
      <c r="GG27" s="168"/>
      <c r="GH27" s="168"/>
      <c r="GI27" s="168"/>
      <c r="GJ27" s="168"/>
      <c r="GK27" s="168"/>
      <c r="GL27" s="168"/>
      <c r="GM27" s="168"/>
      <c r="GN27" s="168"/>
      <c r="GO27" s="168"/>
      <c r="GP27" s="168"/>
      <c r="GQ27" s="168"/>
      <c r="GR27" s="168"/>
      <c r="GS27" s="168"/>
      <c r="GT27" s="168"/>
      <c r="GU27" s="168"/>
      <c r="GV27" s="168"/>
      <c r="GW27" s="168"/>
      <c r="GX27" s="168"/>
      <c r="GY27" s="168"/>
      <c r="GZ27" s="168"/>
      <c r="HA27" s="168"/>
      <c r="HB27" s="168"/>
      <c r="HC27" s="168"/>
      <c r="HD27" s="168"/>
      <c r="HE27" s="168"/>
      <c r="HF27" s="168"/>
      <c r="HG27" s="168"/>
      <c r="HH27" s="168"/>
      <c r="HI27" s="168"/>
      <c r="HJ27" s="168"/>
      <c r="HK27" s="168"/>
      <c r="HL27" s="168"/>
      <c r="HM27" s="168"/>
      <c r="HN27" s="168"/>
      <c r="HO27" s="168"/>
      <c r="HP27" s="168"/>
      <c r="HQ27" s="168"/>
      <c r="HR27" s="168"/>
      <c r="HS27" s="168"/>
      <c r="HT27" s="168"/>
      <c r="HU27" s="168"/>
      <c r="HV27" s="168"/>
      <c r="HW27" s="168"/>
      <c r="HX27" s="168"/>
      <c r="HY27" s="168"/>
      <c r="HZ27" s="168"/>
      <c r="IA27" s="168"/>
      <c r="IB27" s="168"/>
      <c r="IC27" s="168"/>
      <c r="ID27" s="168"/>
      <c r="IE27" s="168"/>
      <c r="IF27" s="168"/>
      <c r="IG27" s="168"/>
    </row>
    <row r="28" spans="1:241" ht="17.45" customHeight="1">
      <c r="A28" s="648" t="s">
        <v>638</v>
      </c>
      <c r="B28" s="660">
        <f t="shared" si="2"/>
        <v>2</v>
      </c>
      <c r="C28" s="651"/>
      <c r="D28" s="651"/>
      <c r="E28" s="651"/>
      <c r="F28" s="651"/>
      <c r="G28" s="651"/>
      <c r="H28" s="651"/>
      <c r="I28" s="651"/>
      <c r="J28" s="651"/>
      <c r="K28" s="655">
        <v>1</v>
      </c>
      <c r="L28" s="651"/>
      <c r="M28" s="652"/>
      <c r="N28" s="655"/>
      <c r="O28" s="657"/>
      <c r="P28" s="655"/>
      <c r="Q28" s="651"/>
      <c r="R28" s="655"/>
      <c r="S28" s="657"/>
      <c r="T28" s="651"/>
      <c r="U28" s="657"/>
      <c r="V28" s="651"/>
      <c r="W28" s="651"/>
      <c r="X28" s="651"/>
      <c r="Y28" s="651">
        <v>1</v>
      </c>
      <c r="Z28" s="651"/>
      <c r="AA28" s="655"/>
    </row>
    <row r="29" spans="1:241" ht="17.45" customHeight="1">
      <c r="A29" s="661" t="s">
        <v>639</v>
      </c>
      <c r="B29" s="662">
        <f t="shared" si="2"/>
        <v>40</v>
      </c>
      <c r="C29" s="659"/>
      <c r="D29" s="659"/>
      <c r="E29" s="659">
        <v>1</v>
      </c>
      <c r="F29" s="659"/>
      <c r="G29" s="659">
        <v>1</v>
      </c>
      <c r="H29" s="659"/>
      <c r="I29" s="659"/>
      <c r="J29" s="659"/>
      <c r="K29" s="663">
        <v>1</v>
      </c>
      <c r="L29" s="664">
        <v>1</v>
      </c>
      <c r="M29" s="665"/>
      <c r="N29" s="663">
        <v>4</v>
      </c>
      <c r="O29" s="666">
        <v>2</v>
      </c>
      <c r="P29" s="667"/>
      <c r="Q29" s="659"/>
      <c r="R29" s="663"/>
      <c r="S29" s="666">
        <v>11</v>
      </c>
      <c r="T29" s="659"/>
      <c r="U29" s="666"/>
      <c r="V29" s="659">
        <v>1</v>
      </c>
      <c r="W29" s="659"/>
      <c r="X29" s="659">
        <v>18</v>
      </c>
      <c r="Y29" s="659"/>
      <c r="Z29" s="659"/>
      <c r="AA29" s="663"/>
    </row>
    <row r="30" spans="1:241" ht="17.45" customHeight="1">
      <c r="A30" s="661" t="s">
        <v>640</v>
      </c>
      <c r="B30" s="662">
        <f t="shared" si="2"/>
        <v>65</v>
      </c>
      <c r="C30" s="659">
        <v>7</v>
      </c>
      <c r="D30" s="659"/>
      <c r="E30" s="659"/>
      <c r="F30" s="659">
        <v>4</v>
      </c>
      <c r="G30" s="659"/>
      <c r="H30" s="659">
        <v>3</v>
      </c>
      <c r="I30" s="659">
        <v>2</v>
      </c>
      <c r="J30" s="659">
        <v>4</v>
      </c>
      <c r="K30" s="663"/>
      <c r="L30" s="664"/>
      <c r="M30" s="665">
        <v>25</v>
      </c>
      <c r="N30" s="663"/>
      <c r="O30" s="666">
        <v>5</v>
      </c>
      <c r="P30" s="663"/>
      <c r="Q30" s="659">
        <v>5</v>
      </c>
      <c r="R30" s="663"/>
      <c r="S30" s="666">
        <v>2</v>
      </c>
      <c r="T30" s="659"/>
      <c r="U30" s="666">
        <v>1</v>
      </c>
      <c r="V30" s="659">
        <v>1</v>
      </c>
      <c r="W30" s="659">
        <v>4</v>
      </c>
      <c r="X30" s="659">
        <v>2</v>
      </c>
      <c r="Y30" s="659"/>
      <c r="Z30" s="659"/>
      <c r="AA30" s="663"/>
    </row>
    <row r="31" spans="1:241" ht="17.45" customHeight="1">
      <c r="A31" s="661" t="s">
        <v>618</v>
      </c>
      <c r="B31" s="662">
        <f t="shared" si="2"/>
        <v>1681</v>
      </c>
      <c r="C31" s="659">
        <v>16</v>
      </c>
      <c r="D31" s="659">
        <v>10</v>
      </c>
      <c r="E31" s="659">
        <v>31</v>
      </c>
      <c r="F31" s="659">
        <v>28</v>
      </c>
      <c r="G31" s="659">
        <v>9</v>
      </c>
      <c r="H31" s="659">
        <v>82</v>
      </c>
      <c r="I31" s="659">
        <v>36</v>
      </c>
      <c r="J31" s="659">
        <v>96</v>
      </c>
      <c r="K31" s="663">
        <v>34</v>
      </c>
      <c r="L31" s="664">
        <v>416</v>
      </c>
      <c r="M31" s="665">
        <v>4</v>
      </c>
      <c r="N31" s="663">
        <v>3</v>
      </c>
      <c r="O31" s="666">
        <v>242</v>
      </c>
      <c r="P31" s="663">
        <v>10</v>
      </c>
      <c r="Q31" s="659">
        <v>177</v>
      </c>
      <c r="R31" s="663">
        <v>2</v>
      </c>
      <c r="S31" s="666">
        <v>98</v>
      </c>
      <c r="T31" s="659">
        <v>50</v>
      </c>
      <c r="U31" s="666">
        <v>5</v>
      </c>
      <c r="V31" s="659">
        <v>16</v>
      </c>
      <c r="W31" s="659">
        <v>112</v>
      </c>
      <c r="X31" s="659">
        <v>33</v>
      </c>
      <c r="Y31" s="659">
        <v>37</v>
      </c>
      <c r="Z31" s="659">
        <v>132</v>
      </c>
      <c r="AA31" s="663">
        <v>2</v>
      </c>
    </row>
    <row r="32" spans="1:241" ht="17.45" customHeight="1">
      <c r="A32" s="661" t="s">
        <v>619</v>
      </c>
      <c r="B32" s="662">
        <f t="shared" si="2"/>
        <v>65</v>
      </c>
      <c r="C32" s="659"/>
      <c r="D32" s="659"/>
      <c r="E32" s="659"/>
      <c r="F32" s="659">
        <v>2</v>
      </c>
      <c r="G32" s="659"/>
      <c r="H32" s="659">
        <v>3</v>
      </c>
      <c r="I32" s="659">
        <v>4</v>
      </c>
      <c r="J32" s="659">
        <v>4</v>
      </c>
      <c r="K32" s="663"/>
      <c r="L32" s="664"/>
      <c r="M32" s="665"/>
      <c r="N32" s="663"/>
      <c r="O32" s="666">
        <v>23</v>
      </c>
      <c r="P32" s="663">
        <v>1</v>
      </c>
      <c r="Q32" s="659">
        <v>9</v>
      </c>
      <c r="R32" s="663"/>
      <c r="S32" s="666">
        <v>10</v>
      </c>
      <c r="T32" s="659"/>
      <c r="U32" s="666"/>
      <c r="V32" s="659"/>
      <c r="W32" s="659">
        <v>4</v>
      </c>
      <c r="X32" s="659">
        <v>2</v>
      </c>
      <c r="Y32" s="659">
        <v>1</v>
      </c>
      <c r="Z32" s="659">
        <v>2</v>
      </c>
      <c r="AA32" s="663"/>
    </row>
    <row r="33" spans="1:27" ht="17.45" customHeight="1">
      <c r="A33" s="661" t="s">
        <v>641</v>
      </c>
      <c r="B33" s="662">
        <f t="shared" si="2"/>
        <v>36</v>
      </c>
      <c r="C33" s="659">
        <v>8</v>
      </c>
      <c r="D33" s="659"/>
      <c r="E33" s="659"/>
      <c r="F33" s="659">
        <v>3</v>
      </c>
      <c r="G33" s="659">
        <v>4</v>
      </c>
      <c r="H33" s="659"/>
      <c r="I33" s="659">
        <v>1</v>
      </c>
      <c r="J33" s="659">
        <v>2</v>
      </c>
      <c r="K33" s="663"/>
      <c r="L33" s="664"/>
      <c r="M33" s="665"/>
      <c r="N33" s="663"/>
      <c r="O33" s="666">
        <v>4</v>
      </c>
      <c r="P33" s="663"/>
      <c r="Q33" s="659">
        <v>4</v>
      </c>
      <c r="R33" s="663"/>
      <c r="S33" s="666">
        <v>1</v>
      </c>
      <c r="T33" s="659"/>
      <c r="U33" s="666"/>
      <c r="V33" s="659"/>
      <c r="W33" s="659"/>
      <c r="X33" s="659">
        <v>1</v>
      </c>
      <c r="Y33" s="659"/>
      <c r="Z33" s="659">
        <v>8</v>
      </c>
      <c r="AA33" s="663"/>
    </row>
    <row r="34" spans="1:27" ht="17.45" customHeight="1">
      <c r="A34" s="661" t="s">
        <v>642</v>
      </c>
      <c r="B34" s="662"/>
      <c r="C34" s="659"/>
      <c r="D34" s="659"/>
      <c r="E34" s="659"/>
      <c r="F34" s="659"/>
      <c r="G34" s="659"/>
      <c r="H34" s="659"/>
      <c r="I34" s="659"/>
      <c r="J34" s="659"/>
      <c r="K34" s="663"/>
      <c r="L34" s="664"/>
      <c r="M34" s="665"/>
      <c r="N34" s="663"/>
      <c r="O34" s="666"/>
      <c r="P34" s="663"/>
      <c r="Q34" s="659"/>
      <c r="R34" s="663"/>
      <c r="S34" s="666"/>
      <c r="T34" s="659"/>
      <c r="U34" s="666"/>
      <c r="V34" s="659"/>
      <c r="W34" s="659"/>
      <c r="X34" s="659"/>
      <c r="Y34" s="659"/>
      <c r="Z34" s="659"/>
      <c r="AA34" s="663"/>
    </row>
    <row r="35" spans="1:27" ht="17.45" customHeight="1">
      <c r="A35" s="668"/>
      <c r="B35" s="668"/>
      <c r="C35" s="668"/>
      <c r="D35" s="668"/>
      <c r="E35" s="668"/>
      <c r="F35" s="668"/>
      <c r="G35" s="668"/>
      <c r="H35" s="668"/>
      <c r="I35" s="668"/>
      <c r="J35" s="668"/>
      <c r="K35" s="668"/>
      <c r="L35" s="669"/>
      <c r="M35" s="669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70" t="s">
        <v>408</v>
      </c>
      <c r="Z35" s="671"/>
      <c r="AA35" s="668"/>
    </row>
    <row r="36" spans="1:27" ht="12" customHeight="1">
      <c r="Y36" s="169"/>
    </row>
    <row r="8174" spans="9:241" ht="9" hidden="1" customHeight="1">
      <c r="I8174" s="170"/>
      <c r="J8174" s="170"/>
      <c r="K8174" s="170"/>
      <c r="L8174" s="171"/>
      <c r="M8174" s="171"/>
      <c r="N8174" s="171"/>
      <c r="O8174" s="171"/>
      <c r="P8174" s="171"/>
      <c r="Q8174" s="171"/>
      <c r="R8174" s="171"/>
      <c r="S8174" s="171"/>
      <c r="T8174" s="171"/>
      <c r="U8174" s="171"/>
      <c r="V8174" s="171"/>
      <c r="W8174" s="171"/>
      <c r="X8174" s="171"/>
      <c r="Y8174" s="171"/>
      <c r="Z8174" s="171"/>
      <c r="AA8174" s="171"/>
      <c r="AB8174" s="171"/>
      <c r="AC8174" s="171"/>
      <c r="AD8174" s="171"/>
      <c r="AE8174" s="171"/>
      <c r="AF8174" s="171"/>
      <c r="AG8174" s="171"/>
      <c r="AH8174" s="171"/>
      <c r="AI8174" s="171"/>
      <c r="AJ8174" s="171"/>
      <c r="AK8174" s="171"/>
      <c r="AL8174" s="171"/>
      <c r="AM8174" s="171"/>
      <c r="AN8174" s="171"/>
      <c r="AO8174" s="171"/>
      <c r="AP8174" s="171"/>
      <c r="AQ8174" s="171"/>
      <c r="AR8174" s="171"/>
      <c r="AS8174" s="171"/>
      <c r="AT8174" s="171"/>
      <c r="AU8174" s="171"/>
      <c r="AV8174" s="171"/>
      <c r="AW8174" s="171"/>
      <c r="AX8174" s="171"/>
      <c r="AY8174" s="171"/>
      <c r="AZ8174" s="171"/>
      <c r="BA8174" s="171"/>
      <c r="BB8174" s="171"/>
      <c r="BC8174" s="171"/>
      <c r="BD8174" s="171"/>
      <c r="BE8174" s="171"/>
      <c r="BF8174" s="171"/>
      <c r="BG8174" s="171"/>
      <c r="BH8174" s="171"/>
      <c r="BI8174" s="171"/>
      <c r="BJ8174" s="171"/>
      <c r="BK8174" s="171"/>
      <c r="BL8174" s="171"/>
      <c r="BM8174" s="171"/>
      <c r="BN8174" s="171"/>
      <c r="BO8174" s="171"/>
      <c r="BP8174" s="171"/>
      <c r="BQ8174" s="171"/>
      <c r="BR8174" s="171"/>
      <c r="BS8174" s="171"/>
      <c r="BT8174" s="171"/>
      <c r="BU8174" s="171"/>
      <c r="BV8174" s="171"/>
      <c r="BW8174" s="171"/>
      <c r="BX8174" s="171"/>
      <c r="BY8174" s="171"/>
      <c r="BZ8174" s="171"/>
      <c r="CA8174" s="171"/>
      <c r="CB8174" s="171"/>
      <c r="CC8174" s="171"/>
      <c r="CD8174" s="171"/>
      <c r="CE8174" s="171"/>
      <c r="CF8174" s="171"/>
      <c r="CG8174" s="171"/>
      <c r="CH8174" s="171"/>
      <c r="CI8174" s="171"/>
      <c r="CJ8174" s="171"/>
      <c r="CK8174" s="171"/>
      <c r="CL8174" s="171"/>
      <c r="CM8174" s="171"/>
      <c r="CN8174" s="171"/>
      <c r="CO8174" s="171"/>
      <c r="CP8174" s="171"/>
      <c r="CQ8174" s="171"/>
      <c r="CR8174" s="171"/>
      <c r="CS8174" s="171"/>
      <c r="CT8174" s="171"/>
      <c r="CU8174" s="171"/>
      <c r="CV8174" s="171"/>
      <c r="CW8174" s="171"/>
      <c r="CX8174" s="171"/>
      <c r="CY8174" s="171"/>
      <c r="CZ8174" s="171"/>
      <c r="DA8174" s="171"/>
      <c r="DB8174" s="171"/>
      <c r="DC8174" s="171"/>
      <c r="DD8174" s="171"/>
      <c r="DE8174" s="171"/>
      <c r="DF8174" s="171"/>
      <c r="DG8174" s="171"/>
      <c r="DH8174" s="171"/>
      <c r="DI8174" s="171"/>
      <c r="DJ8174" s="171"/>
      <c r="DK8174" s="171"/>
      <c r="DL8174" s="171"/>
      <c r="DM8174" s="171"/>
      <c r="DN8174" s="171"/>
      <c r="DO8174" s="171"/>
      <c r="DP8174" s="171"/>
      <c r="DQ8174" s="171"/>
      <c r="DR8174" s="171"/>
      <c r="DS8174" s="171"/>
      <c r="DT8174" s="171"/>
      <c r="DU8174" s="171"/>
      <c r="DV8174" s="171"/>
      <c r="DW8174" s="171"/>
      <c r="DX8174" s="171"/>
      <c r="DY8174" s="171"/>
      <c r="DZ8174" s="171"/>
      <c r="EA8174" s="171"/>
      <c r="EB8174" s="171"/>
      <c r="EC8174" s="171"/>
      <c r="ED8174" s="171"/>
      <c r="EE8174" s="171"/>
      <c r="EF8174" s="171"/>
      <c r="EG8174" s="171"/>
      <c r="EH8174" s="171"/>
      <c r="EI8174" s="171"/>
      <c r="EJ8174" s="171"/>
      <c r="EK8174" s="171"/>
      <c r="EL8174" s="171"/>
      <c r="EM8174" s="171"/>
      <c r="EN8174" s="171"/>
      <c r="EO8174" s="171"/>
      <c r="EP8174" s="171"/>
      <c r="EQ8174" s="171"/>
      <c r="ER8174" s="171"/>
      <c r="ES8174" s="171"/>
      <c r="ET8174" s="171"/>
      <c r="EU8174" s="171"/>
      <c r="EV8174" s="171"/>
      <c r="EW8174" s="171"/>
      <c r="EX8174" s="171"/>
      <c r="EY8174" s="171"/>
      <c r="EZ8174" s="171"/>
      <c r="FA8174" s="171"/>
      <c r="FB8174" s="171"/>
      <c r="FC8174" s="171"/>
      <c r="FD8174" s="171"/>
      <c r="FE8174" s="171"/>
      <c r="FF8174" s="168"/>
      <c r="FG8174" s="168"/>
      <c r="FH8174" s="168"/>
      <c r="FI8174" s="168"/>
      <c r="FJ8174" s="168"/>
      <c r="FK8174" s="168"/>
      <c r="FL8174" s="168"/>
      <c r="FM8174" s="168"/>
      <c r="FN8174" s="168"/>
      <c r="FO8174" s="168"/>
      <c r="FP8174" s="168"/>
      <c r="FQ8174" s="168"/>
      <c r="FR8174" s="168"/>
      <c r="FS8174" s="168"/>
      <c r="FT8174" s="168"/>
      <c r="FU8174" s="168"/>
      <c r="FV8174" s="168"/>
      <c r="FW8174" s="168"/>
      <c r="FX8174" s="168"/>
      <c r="FY8174" s="168"/>
      <c r="FZ8174" s="168"/>
      <c r="GA8174" s="168"/>
      <c r="GB8174" s="168"/>
      <c r="GC8174" s="168"/>
      <c r="GD8174" s="168"/>
      <c r="GE8174" s="168"/>
      <c r="GF8174" s="168"/>
      <c r="GG8174" s="168"/>
      <c r="GH8174" s="168"/>
      <c r="GI8174" s="168"/>
      <c r="GJ8174" s="168"/>
      <c r="GK8174" s="168"/>
      <c r="GL8174" s="168"/>
      <c r="GM8174" s="168"/>
      <c r="GN8174" s="168"/>
      <c r="GO8174" s="168"/>
      <c r="GP8174" s="168"/>
      <c r="GQ8174" s="168"/>
      <c r="GR8174" s="168"/>
      <c r="GS8174" s="168"/>
      <c r="GT8174" s="168"/>
      <c r="GU8174" s="168"/>
      <c r="GV8174" s="168"/>
      <c r="GW8174" s="168"/>
      <c r="GX8174" s="168"/>
      <c r="GY8174" s="168"/>
      <c r="GZ8174" s="168"/>
      <c r="HA8174" s="168"/>
      <c r="HB8174" s="168"/>
      <c r="HC8174" s="168"/>
      <c r="HD8174" s="168"/>
      <c r="HE8174" s="168"/>
      <c r="HF8174" s="168"/>
      <c r="HG8174" s="168"/>
      <c r="HH8174" s="168"/>
      <c r="HI8174" s="168"/>
      <c r="HJ8174" s="168"/>
      <c r="HK8174" s="168"/>
      <c r="HL8174" s="168"/>
      <c r="HM8174" s="168"/>
      <c r="HN8174" s="168"/>
      <c r="HO8174" s="168"/>
      <c r="HP8174" s="168"/>
      <c r="HQ8174" s="168"/>
      <c r="HR8174" s="168"/>
      <c r="HS8174" s="168"/>
      <c r="HT8174" s="168"/>
      <c r="HU8174" s="168"/>
      <c r="HV8174" s="168"/>
      <c r="HW8174" s="168"/>
      <c r="HX8174" s="168"/>
      <c r="HY8174" s="168"/>
      <c r="HZ8174" s="168"/>
      <c r="IA8174" s="168"/>
      <c r="IB8174" s="168"/>
      <c r="IC8174" s="168"/>
      <c r="ID8174" s="168"/>
      <c r="IE8174" s="168"/>
      <c r="IF8174" s="168"/>
      <c r="IG8174" s="168"/>
    </row>
    <row r="8178" spans="2:241" ht="9" hidden="1" customHeight="1">
      <c r="B8178" s="172"/>
      <c r="C8178" s="172"/>
      <c r="D8178" s="172"/>
      <c r="E8178" s="172"/>
      <c r="F8178" s="172"/>
      <c r="G8178" s="172"/>
      <c r="H8178" s="172"/>
      <c r="I8178" s="172"/>
      <c r="J8178" s="172"/>
      <c r="K8178" s="172"/>
      <c r="L8178" s="172"/>
      <c r="M8178" s="172"/>
      <c r="N8178" s="172"/>
      <c r="O8178" s="172"/>
      <c r="P8178" s="172"/>
      <c r="Q8178" s="172"/>
      <c r="R8178" s="172"/>
      <c r="S8178" s="172"/>
      <c r="T8178" s="172"/>
      <c r="U8178" s="172"/>
      <c r="V8178" s="172"/>
      <c r="W8178" s="172"/>
      <c r="X8178" s="172"/>
      <c r="Y8178" s="172"/>
      <c r="Z8178" s="172"/>
      <c r="AA8178" s="172"/>
      <c r="AB8178" s="172"/>
      <c r="AC8178" s="172"/>
      <c r="AD8178" s="172"/>
      <c r="AE8178" s="172"/>
      <c r="AF8178" s="172"/>
      <c r="AG8178" s="172"/>
      <c r="AH8178" s="172"/>
      <c r="AI8178" s="172"/>
      <c r="AJ8178" s="172"/>
      <c r="AK8178" s="172"/>
      <c r="AL8178" s="172"/>
      <c r="AM8178" s="172"/>
      <c r="AN8178" s="172"/>
      <c r="AO8178" s="172"/>
      <c r="AP8178" s="172"/>
      <c r="AQ8178" s="172"/>
      <c r="AR8178" s="172"/>
      <c r="AS8178" s="172"/>
      <c r="AT8178" s="172"/>
      <c r="AU8178" s="172"/>
      <c r="AV8178" s="172"/>
      <c r="AW8178" s="172"/>
      <c r="AX8178" s="172"/>
      <c r="AY8178" s="172"/>
      <c r="AZ8178" s="172"/>
      <c r="BA8178" s="172"/>
      <c r="BB8178" s="172"/>
      <c r="BC8178" s="172"/>
      <c r="BD8178" s="172"/>
      <c r="BE8178" s="172"/>
      <c r="BF8178" s="172"/>
      <c r="BG8178" s="172"/>
      <c r="BH8178" s="172"/>
      <c r="BI8178" s="172"/>
      <c r="BJ8178" s="172"/>
      <c r="BK8178" s="172"/>
      <c r="BL8178" s="172"/>
      <c r="BM8178" s="172"/>
      <c r="BN8178" s="172"/>
      <c r="BO8178" s="172"/>
      <c r="BP8178" s="172"/>
      <c r="BQ8178" s="172"/>
      <c r="BR8178" s="172"/>
      <c r="BS8178" s="173"/>
      <c r="BT8178" s="173"/>
      <c r="BU8178" s="173"/>
      <c r="BV8178" s="173"/>
      <c r="BW8178" s="173"/>
      <c r="BX8178" s="173"/>
      <c r="BY8178" s="173"/>
      <c r="BZ8178" s="173"/>
      <c r="CA8178" s="173"/>
      <c r="CB8178" s="173"/>
      <c r="CC8178" s="173"/>
      <c r="CD8178" s="173"/>
      <c r="CE8178" s="173"/>
      <c r="CF8178" s="173"/>
      <c r="CG8178" s="173"/>
      <c r="CH8178" s="173"/>
      <c r="CI8178" s="173"/>
      <c r="CJ8178" s="173"/>
      <c r="CK8178" s="173"/>
      <c r="CL8178" s="173"/>
      <c r="CM8178" s="173"/>
      <c r="CN8178" s="173"/>
      <c r="CO8178" s="173"/>
      <c r="CP8178" s="173"/>
      <c r="CQ8178" s="173"/>
      <c r="CR8178" s="173"/>
      <c r="CS8178" s="173"/>
      <c r="CT8178" s="173"/>
      <c r="CU8178" s="173"/>
      <c r="CV8178" s="174"/>
      <c r="CW8178" s="174"/>
      <c r="CX8178" s="174"/>
      <c r="CY8178" s="174"/>
      <c r="CZ8178" s="174"/>
      <c r="DA8178" s="174"/>
      <c r="DB8178" s="174"/>
      <c r="DC8178" s="174"/>
      <c r="DD8178" s="174"/>
      <c r="DE8178" s="174"/>
      <c r="DF8178" s="174"/>
      <c r="DG8178" s="174"/>
      <c r="DH8178" s="174"/>
      <c r="DI8178" s="174"/>
      <c r="DJ8178" s="174"/>
      <c r="DK8178" s="174"/>
      <c r="DL8178" s="174"/>
      <c r="DM8178" s="174"/>
      <c r="DN8178" s="174"/>
      <c r="DO8178" s="174"/>
      <c r="DP8178" s="174"/>
      <c r="DQ8178" s="174"/>
      <c r="DR8178" s="174"/>
      <c r="DS8178" s="174"/>
      <c r="DT8178" s="174"/>
      <c r="DU8178" s="174"/>
      <c r="DV8178" s="174"/>
      <c r="DW8178" s="174"/>
      <c r="DX8178" s="174"/>
      <c r="DY8178" s="174"/>
      <c r="DZ8178" s="174"/>
      <c r="EA8178" s="174"/>
      <c r="EB8178" s="174"/>
      <c r="EC8178" s="174"/>
      <c r="ED8178" s="174"/>
      <c r="EE8178" s="174"/>
      <c r="EF8178" s="174"/>
      <c r="EG8178" s="174"/>
      <c r="EH8178" s="174"/>
      <c r="EI8178" s="174"/>
      <c r="EJ8178" s="174"/>
      <c r="EK8178" s="174"/>
      <c r="EL8178" s="174"/>
      <c r="EM8178" s="174"/>
      <c r="EN8178" s="174"/>
      <c r="EO8178" s="174"/>
      <c r="EP8178" s="174"/>
      <c r="EQ8178" s="174"/>
      <c r="ER8178" s="174"/>
      <c r="ES8178" s="174"/>
      <c r="ET8178" s="174"/>
      <c r="EU8178" s="174"/>
      <c r="EV8178" s="174"/>
      <c r="EW8178" s="174"/>
      <c r="EX8178" s="174"/>
      <c r="EY8178" s="174"/>
      <c r="EZ8178" s="174"/>
      <c r="FA8178" s="174"/>
      <c r="FB8178" s="174"/>
      <c r="FC8178" s="174"/>
      <c r="FD8178" s="174"/>
      <c r="FE8178" s="174"/>
      <c r="FF8178" s="174"/>
      <c r="FG8178" s="174"/>
      <c r="FH8178" s="174"/>
      <c r="FI8178" s="174"/>
      <c r="FJ8178" s="174"/>
      <c r="FK8178" s="174"/>
      <c r="FL8178" s="174"/>
      <c r="FM8178" s="174"/>
      <c r="FN8178" s="174"/>
      <c r="FO8178" s="174"/>
      <c r="FP8178" s="174"/>
      <c r="FQ8178" s="174"/>
      <c r="FR8178" s="174"/>
      <c r="FS8178" s="174"/>
      <c r="FT8178" s="174"/>
      <c r="FU8178" s="174"/>
      <c r="FV8178" s="174"/>
      <c r="FW8178" s="174"/>
      <c r="FX8178" s="174"/>
      <c r="FY8178" s="174"/>
      <c r="FZ8178" s="174"/>
      <c r="GA8178" s="174"/>
      <c r="GB8178" s="174"/>
      <c r="GC8178" s="174"/>
      <c r="GD8178" s="174"/>
      <c r="GE8178" s="174"/>
      <c r="GF8178" s="174"/>
      <c r="GG8178" s="174"/>
      <c r="GH8178" s="174"/>
      <c r="GI8178" s="174"/>
      <c r="GJ8178" s="174"/>
      <c r="GK8178" s="174"/>
      <c r="GL8178" s="174"/>
      <c r="GM8178" s="174"/>
      <c r="GN8178" s="174"/>
      <c r="GO8178" s="174"/>
      <c r="GP8178" s="174"/>
      <c r="GQ8178" s="174"/>
      <c r="GR8178" s="174"/>
      <c r="GS8178" s="174"/>
      <c r="GT8178" s="174"/>
      <c r="GU8178" s="174"/>
      <c r="GV8178" s="174"/>
      <c r="GW8178" s="174"/>
      <c r="GX8178" s="174"/>
      <c r="GY8178" s="174"/>
      <c r="GZ8178" s="174"/>
      <c r="HA8178" s="174"/>
      <c r="HB8178" s="174"/>
      <c r="HC8178" s="174"/>
      <c r="HD8178" s="174"/>
      <c r="HE8178" s="174"/>
      <c r="HF8178" s="174"/>
      <c r="HG8178" s="174"/>
      <c r="HH8178" s="174"/>
      <c r="HI8178" s="174"/>
      <c r="HJ8178" s="174"/>
      <c r="HK8178" s="174"/>
      <c r="HL8178" s="174"/>
      <c r="HM8178" s="174"/>
      <c r="HN8178" s="174"/>
      <c r="HO8178" s="174"/>
      <c r="HP8178" s="174"/>
      <c r="HQ8178" s="174"/>
      <c r="HR8178" s="174"/>
      <c r="HS8178" s="174"/>
      <c r="HT8178" s="174"/>
      <c r="HU8178" s="174"/>
      <c r="HV8178" s="174"/>
      <c r="HW8178" s="174"/>
      <c r="HX8178" s="174"/>
      <c r="HY8178" s="174"/>
      <c r="HZ8178" s="174"/>
      <c r="IA8178" s="174"/>
      <c r="IB8178" s="174"/>
      <c r="IC8178" s="174"/>
      <c r="ID8178" s="174"/>
      <c r="IE8178" s="174"/>
      <c r="IF8178" s="174"/>
      <c r="IG8178" s="174"/>
    </row>
    <row r="8179" spans="2:241" ht="255" customHeight="1"/>
  </sheetData>
  <sheetProtection password="CA55" sheet="1" objects="1" scenarios="1"/>
  <mergeCells count="10">
    <mergeCell ref="G7:K7"/>
    <mergeCell ref="A1:AA1"/>
    <mergeCell ref="A3:AA3"/>
    <mergeCell ref="A4:AA4"/>
    <mergeCell ref="A6:AA6"/>
    <mergeCell ref="Z7:AA7"/>
    <mergeCell ref="S7:T7"/>
    <mergeCell ref="O7:P7"/>
    <mergeCell ref="L7:N7"/>
    <mergeCell ref="C7:D7"/>
  </mergeCells>
  <phoneticPr fontId="101" type="noConversion"/>
  <printOptions horizontalCentered="1"/>
  <pageMargins left="0.59055118110236227" right="0.75" top="1.3779527559055118" bottom="1" header="0.17" footer="0"/>
  <pageSetup scale="70" firstPageNumber="26" orientation="landscape" useFirstPageNumber="1" horizontalDpi="300" verticalDpi="300" r:id="rId1"/>
  <headerFooter alignWithMargins="0">
    <oddHeader>&amp;R&amp;"Helv,Negrita"&amp;12&amp;[27</oddHeader>
  </headerFooter>
  <rowBreaks count="3" manualBreakCount="3">
    <brk id="8173" max="16383" man="1"/>
    <brk id="8177" max="16383" man="1"/>
    <brk id="817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 syncVertical="1" syncRef="B1" transitionEvaluation="1"/>
  <dimension ref="A1:S41"/>
  <sheetViews>
    <sheetView showGridLines="0" topLeftCell="B1" workbookViewId="0">
      <selection activeCell="C38" sqref="C38"/>
    </sheetView>
  </sheetViews>
  <sheetFormatPr baseColWidth="10" defaultColWidth="6.83203125" defaultRowHeight="10.5"/>
  <cols>
    <col min="1" max="1" width="0" style="2816" hidden="1" customWidth="1"/>
    <col min="2" max="2" width="35.5" style="2816" customWidth="1"/>
    <col min="3" max="3" width="8.83203125" style="2816" customWidth="1"/>
    <col min="4" max="18" width="9.83203125" style="2816" customWidth="1"/>
    <col min="19" max="19" width="10.6640625" style="2816" customWidth="1"/>
    <col min="20" max="16384" width="6.83203125" style="2816"/>
  </cols>
  <sheetData>
    <row r="1" spans="1:19" ht="15" customHeight="1">
      <c r="A1" s="2815" t="s">
        <v>359</v>
      </c>
      <c r="B1" s="3432" t="s">
        <v>359</v>
      </c>
      <c r="C1" s="3432"/>
      <c r="D1" s="3432"/>
      <c r="E1" s="3432"/>
      <c r="F1" s="3432"/>
      <c r="G1" s="3432"/>
      <c r="H1" s="3432"/>
      <c r="I1" s="3432"/>
      <c r="J1" s="3432"/>
      <c r="K1" s="3432"/>
      <c r="L1" s="3432"/>
      <c r="M1" s="3432"/>
      <c r="N1" s="3432"/>
      <c r="O1" s="3432"/>
      <c r="P1" s="3432"/>
      <c r="Q1" s="3432"/>
      <c r="R1" s="3432"/>
      <c r="S1" s="3432"/>
    </row>
    <row r="2" spans="1:19" ht="15" customHeight="1">
      <c r="A2" s="2817"/>
      <c r="B2" s="2818"/>
      <c r="C2" s="2818"/>
      <c r="D2" s="2818"/>
      <c r="E2" s="2818"/>
      <c r="F2" s="2818"/>
      <c r="G2" s="2818"/>
      <c r="H2" s="2818"/>
      <c r="I2" s="2818"/>
      <c r="J2" s="2818"/>
      <c r="K2" s="2818"/>
      <c r="L2" s="2818"/>
      <c r="M2" s="2818"/>
      <c r="N2" s="2818"/>
      <c r="O2" s="2819"/>
      <c r="P2" s="2819"/>
      <c r="Q2" s="2819"/>
      <c r="R2" s="2819"/>
      <c r="S2" s="2819"/>
    </row>
    <row r="3" spans="1:19" ht="15" customHeight="1">
      <c r="A3" s="2815" t="s">
        <v>875</v>
      </c>
      <c r="B3" s="3433" t="s">
        <v>876</v>
      </c>
      <c r="C3" s="3433"/>
      <c r="D3" s="3433"/>
      <c r="E3" s="3433"/>
      <c r="F3" s="3433"/>
      <c r="G3" s="3433"/>
      <c r="H3" s="3433"/>
      <c r="I3" s="3433"/>
      <c r="J3" s="3433"/>
      <c r="K3" s="3433"/>
      <c r="L3" s="3433"/>
      <c r="M3" s="3433"/>
      <c r="N3" s="3433"/>
      <c r="O3" s="3433"/>
      <c r="P3" s="3433"/>
      <c r="Q3" s="3433"/>
      <c r="R3" s="3433"/>
      <c r="S3" s="3433"/>
    </row>
    <row r="4" spans="1:19" ht="15" customHeight="1">
      <c r="A4" s="2815" t="s">
        <v>877</v>
      </c>
      <c r="B4" s="3433" t="s">
        <v>878</v>
      </c>
      <c r="C4" s="3433"/>
      <c r="D4" s="3433"/>
      <c r="E4" s="3433"/>
      <c r="F4" s="3433"/>
      <c r="G4" s="3433"/>
      <c r="H4" s="3433"/>
      <c r="I4" s="3433"/>
      <c r="J4" s="3433"/>
      <c r="K4" s="3433"/>
      <c r="L4" s="3433"/>
      <c r="M4" s="3433"/>
      <c r="N4" s="3433"/>
      <c r="O4" s="3433"/>
      <c r="P4" s="3433"/>
      <c r="Q4" s="3433"/>
      <c r="R4" s="3433"/>
      <c r="S4" s="3433"/>
    </row>
    <row r="5" spans="1:19" ht="15" customHeight="1">
      <c r="A5" s="2815" t="s">
        <v>879</v>
      </c>
      <c r="B5" s="2819"/>
      <c r="C5" s="2819"/>
      <c r="D5" s="2819"/>
      <c r="E5" s="2819"/>
      <c r="F5" s="2819"/>
      <c r="G5" s="2819"/>
      <c r="H5" s="2819"/>
      <c r="I5" s="2819"/>
      <c r="J5" s="2819"/>
      <c r="K5" s="2819"/>
      <c r="L5" s="2819"/>
      <c r="M5" s="2819"/>
      <c r="N5" s="2819"/>
      <c r="O5" s="2819"/>
      <c r="P5" s="2819"/>
      <c r="Q5" s="2819"/>
      <c r="R5" s="2819"/>
      <c r="S5" s="2819"/>
    </row>
    <row r="6" spans="1:19" ht="15" customHeight="1">
      <c r="A6" s="2820" t="s">
        <v>1285</v>
      </c>
      <c r="B6" s="3434" t="s">
        <v>880</v>
      </c>
      <c r="C6" s="3434"/>
      <c r="D6" s="3434"/>
      <c r="E6" s="3434"/>
      <c r="F6" s="3434"/>
      <c r="G6" s="3434"/>
      <c r="H6" s="3434"/>
      <c r="I6" s="3434"/>
      <c r="J6" s="3434"/>
      <c r="K6" s="3434"/>
      <c r="L6" s="3434"/>
      <c r="M6" s="3434"/>
      <c r="N6" s="3434"/>
      <c r="O6" s="3434"/>
      <c r="P6" s="3434"/>
      <c r="Q6" s="3434"/>
      <c r="R6" s="3434"/>
      <c r="S6" s="3434"/>
    </row>
    <row r="7" spans="1:19" ht="18" customHeight="1">
      <c r="A7" s="2821"/>
      <c r="B7" s="2822" t="s">
        <v>396</v>
      </c>
      <c r="C7" s="2823" t="s">
        <v>414</v>
      </c>
      <c r="D7" s="2824" t="s">
        <v>792</v>
      </c>
      <c r="E7" s="2825" t="s">
        <v>793</v>
      </c>
      <c r="F7" s="2826" t="s">
        <v>794</v>
      </c>
      <c r="G7" s="2825" t="s">
        <v>795</v>
      </c>
      <c r="H7" s="2826" t="s">
        <v>796</v>
      </c>
      <c r="I7" s="2825" t="s">
        <v>797</v>
      </c>
      <c r="J7" s="2825" t="s">
        <v>798</v>
      </c>
      <c r="K7" s="2825" t="s">
        <v>799</v>
      </c>
      <c r="L7" s="2825" t="s">
        <v>800</v>
      </c>
      <c r="M7" s="2825" t="s">
        <v>801</v>
      </c>
      <c r="N7" s="2825" t="s">
        <v>802</v>
      </c>
      <c r="O7" s="2827" t="s">
        <v>803</v>
      </c>
      <c r="P7" s="2825" t="s">
        <v>804</v>
      </c>
      <c r="Q7" s="2825" t="s">
        <v>805</v>
      </c>
      <c r="R7" s="2825" t="s">
        <v>845</v>
      </c>
      <c r="S7" s="2825" t="s">
        <v>881</v>
      </c>
    </row>
    <row r="8" spans="1:19" ht="18" customHeight="1">
      <c r="A8" s="2828"/>
      <c r="B8" s="2829" t="s">
        <v>882</v>
      </c>
      <c r="C8" s="2830" t="s">
        <v>516</v>
      </c>
      <c r="D8" s="2831" t="s">
        <v>582</v>
      </c>
      <c r="E8" s="2832" t="s">
        <v>883</v>
      </c>
      <c r="F8" s="2831" t="s">
        <v>884</v>
      </c>
      <c r="G8" s="2832" t="s">
        <v>810</v>
      </c>
      <c r="H8" s="2833" t="s">
        <v>811</v>
      </c>
      <c r="I8" s="2832" t="s">
        <v>812</v>
      </c>
      <c r="J8" s="2832" t="s">
        <v>885</v>
      </c>
      <c r="K8" s="2832" t="s">
        <v>886</v>
      </c>
      <c r="L8" s="2832" t="s">
        <v>887</v>
      </c>
      <c r="M8" s="2832" t="s">
        <v>888</v>
      </c>
      <c r="N8" s="2832" t="s">
        <v>889</v>
      </c>
      <c r="O8" s="2834" t="s">
        <v>890</v>
      </c>
      <c r="P8" s="2832" t="s">
        <v>582</v>
      </c>
      <c r="Q8" s="2832" t="s">
        <v>891</v>
      </c>
      <c r="R8" s="2832" t="s">
        <v>892</v>
      </c>
      <c r="S8" s="2832" t="s">
        <v>1286</v>
      </c>
    </row>
    <row r="9" spans="1:19" ht="18" customHeight="1">
      <c r="A9" s="2828"/>
      <c r="B9" s="2835" t="s">
        <v>893</v>
      </c>
      <c r="C9" s="2830" t="s">
        <v>894</v>
      </c>
      <c r="D9" s="2836"/>
      <c r="E9" s="2832" t="s">
        <v>895</v>
      </c>
      <c r="F9" s="2837"/>
      <c r="G9" s="2838"/>
      <c r="H9" s="2837"/>
      <c r="I9" s="2838"/>
      <c r="J9" s="2832" t="s">
        <v>823</v>
      </c>
      <c r="K9" s="2832" t="s">
        <v>824</v>
      </c>
      <c r="L9" s="2839" t="s">
        <v>896</v>
      </c>
      <c r="M9" s="2832" t="s">
        <v>897</v>
      </c>
      <c r="N9" s="2839"/>
      <c r="O9" s="2840" t="s">
        <v>898</v>
      </c>
      <c r="P9" s="2839"/>
      <c r="Q9" s="2839"/>
      <c r="R9" s="2832" t="s">
        <v>826</v>
      </c>
      <c r="S9" s="2839" t="s">
        <v>827</v>
      </c>
    </row>
    <row r="10" spans="1:19" ht="18" customHeight="1">
      <c r="A10" s="2828"/>
      <c r="B10" s="2841"/>
      <c r="C10" s="2842"/>
      <c r="D10" s="2843" t="s">
        <v>828</v>
      </c>
      <c r="E10" s="2844" t="s">
        <v>828</v>
      </c>
      <c r="F10" s="2843" t="s">
        <v>828</v>
      </c>
      <c r="G10" s="2844" t="s">
        <v>828</v>
      </c>
      <c r="H10" s="2843" t="s">
        <v>828</v>
      </c>
      <c r="I10" s="2844" t="s">
        <v>828</v>
      </c>
      <c r="J10" s="2845" t="s">
        <v>828</v>
      </c>
      <c r="K10" s="2844" t="s">
        <v>828</v>
      </c>
      <c r="L10" s="2844" t="s">
        <v>828</v>
      </c>
      <c r="M10" s="2844" t="s">
        <v>828</v>
      </c>
      <c r="N10" s="2844" t="s">
        <v>828</v>
      </c>
      <c r="O10" s="2846" t="s">
        <v>828</v>
      </c>
      <c r="P10" s="2844" t="s">
        <v>828</v>
      </c>
      <c r="Q10" s="2844" t="s">
        <v>828</v>
      </c>
      <c r="R10" s="2844" t="s">
        <v>828</v>
      </c>
      <c r="S10" s="2844" t="s">
        <v>828</v>
      </c>
    </row>
    <row r="11" spans="1:19" ht="25.5" customHeight="1">
      <c r="A11" s="2847"/>
      <c r="B11" s="2848" t="s">
        <v>899</v>
      </c>
      <c r="C11" s="2849">
        <f t="shared" ref="C11:S11" si="0">SUM(C12:C32)</f>
        <v>5068</v>
      </c>
      <c r="D11" s="2849">
        <f t="shared" si="0"/>
        <v>1426</v>
      </c>
      <c r="E11" s="2850">
        <f t="shared" si="0"/>
        <v>376</v>
      </c>
      <c r="F11" s="2850">
        <f t="shared" si="0"/>
        <v>479</v>
      </c>
      <c r="G11" s="2850">
        <f t="shared" si="0"/>
        <v>335</v>
      </c>
      <c r="H11" s="2850">
        <f t="shared" si="0"/>
        <v>393</v>
      </c>
      <c r="I11" s="2850">
        <f t="shared" si="0"/>
        <v>175</v>
      </c>
      <c r="J11" s="2850">
        <f t="shared" si="0"/>
        <v>224</v>
      </c>
      <c r="K11" s="2850">
        <f t="shared" si="0"/>
        <v>150</v>
      </c>
      <c r="L11" s="2850">
        <f t="shared" si="0"/>
        <v>94</v>
      </c>
      <c r="M11" s="2850">
        <f t="shared" si="0"/>
        <v>123</v>
      </c>
      <c r="N11" s="2850">
        <f t="shared" si="0"/>
        <v>100</v>
      </c>
      <c r="O11" s="2851">
        <f t="shared" si="0"/>
        <v>118</v>
      </c>
      <c r="P11" s="2850">
        <f t="shared" si="0"/>
        <v>675</v>
      </c>
      <c r="Q11" s="2850">
        <f t="shared" si="0"/>
        <v>286</v>
      </c>
      <c r="R11" s="2850">
        <f t="shared" si="0"/>
        <v>41</v>
      </c>
      <c r="S11" s="2852">
        <f t="shared" si="0"/>
        <v>73</v>
      </c>
    </row>
    <row r="12" spans="1:19" ht="24.95" customHeight="1">
      <c r="A12" s="2853"/>
      <c r="B12" s="2854" t="s">
        <v>625</v>
      </c>
      <c r="C12" s="2855">
        <f t="shared" ref="C12:C31" si="1">SUM(D12:S12)</f>
        <v>417</v>
      </c>
      <c r="D12" s="2856">
        <v>8</v>
      </c>
      <c r="E12" s="2857"/>
      <c r="F12" s="2856">
        <v>401</v>
      </c>
      <c r="G12" s="2856">
        <v>4</v>
      </c>
      <c r="H12" s="2856"/>
      <c r="I12" s="2856"/>
      <c r="J12" s="2856"/>
      <c r="K12" s="2856"/>
      <c r="L12" s="2856"/>
      <c r="M12" s="2856">
        <v>1</v>
      </c>
      <c r="N12" s="2856"/>
      <c r="O12" s="2858"/>
      <c r="P12" s="2859">
        <v>3</v>
      </c>
      <c r="Q12" s="2856"/>
      <c r="R12" s="2856"/>
      <c r="S12" s="2860"/>
    </row>
    <row r="13" spans="1:19" ht="24.95" customHeight="1">
      <c r="A13" s="2861"/>
      <c r="B13" s="2854" t="s">
        <v>626</v>
      </c>
      <c r="C13" s="2855">
        <f t="shared" si="1"/>
        <v>159</v>
      </c>
      <c r="D13" s="2856">
        <v>5</v>
      </c>
      <c r="E13" s="2857"/>
      <c r="F13" s="2856"/>
      <c r="G13" s="2856"/>
      <c r="H13" s="2856">
        <v>1</v>
      </c>
      <c r="I13" s="2856">
        <v>15</v>
      </c>
      <c r="J13" s="2856"/>
      <c r="K13" s="2856">
        <v>133</v>
      </c>
      <c r="L13" s="2856"/>
      <c r="M13" s="2856"/>
      <c r="N13" s="2856"/>
      <c r="O13" s="2856"/>
      <c r="P13" s="2856">
        <v>2</v>
      </c>
      <c r="Q13" s="2856">
        <v>2</v>
      </c>
      <c r="R13" s="2856"/>
      <c r="S13" s="2860">
        <v>1</v>
      </c>
    </row>
    <row r="14" spans="1:19" ht="24.95" customHeight="1">
      <c r="A14" s="2861"/>
      <c r="B14" s="2854" t="s">
        <v>627</v>
      </c>
      <c r="C14" s="2855">
        <f t="shared" si="1"/>
        <v>6</v>
      </c>
      <c r="D14" s="2856">
        <v>4</v>
      </c>
      <c r="E14" s="2857"/>
      <c r="F14" s="2856"/>
      <c r="G14" s="2856"/>
      <c r="H14" s="2856"/>
      <c r="I14" s="2856"/>
      <c r="J14" s="2856"/>
      <c r="K14" s="2856">
        <v>2</v>
      </c>
      <c r="L14" s="2856"/>
      <c r="M14" s="2856"/>
      <c r="N14" s="2856"/>
      <c r="O14" s="2856"/>
      <c r="P14" s="2856"/>
      <c r="Q14" s="2856"/>
      <c r="R14" s="2856"/>
      <c r="S14" s="2860"/>
    </row>
    <row r="15" spans="1:19" ht="24.95" customHeight="1">
      <c r="A15" s="2861"/>
      <c r="B15" s="2854" t="s">
        <v>628</v>
      </c>
      <c r="C15" s="2855">
        <f t="shared" si="1"/>
        <v>127</v>
      </c>
      <c r="D15" s="2856">
        <v>4</v>
      </c>
      <c r="E15" s="2856"/>
      <c r="F15" s="2856"/>
      <c r="G15" s="2856"/>
      <c r="H15" s="2856"/>
      <c r="I15" s="2856"/>
      <c r="J15" s="2856"/>
      <c r="K15" s="2856"/>
      <c r="L15" s="2856"/>
      <c r="M15" s="2856">
        <v>119</v>
      </c>
      <c r="N15" s="2856"/>
      <c r="O15" s="2856"/>
      <c r="P15" s="2856">
        <v>2</v>
      </c>
      <c r="Q15" s="2856">
        <v>2</v>
      </c>
      <c r="R15" s="2856"/>
      <c r="S15" s="2860"/>
    </row>
    <row r="16" spans="1:19" ht="24.95" customHeight="1">
      <c r="A16" s="2861"/>
      <c r="B16" s="2854" t="s">
        <v>629</v>
      </c>
      <c r="C16" s="2855">
        <f t="shared" si="1"/>
        <v>245</v>
      </c>
      <c r="D16" s="2856">
        <v>8</v>
      </c>
      <c r="E16" s="2857"/>
      <c r="F16" s="2856"/>
      <c r="G16" s="2856"/>
      <c r="H16" s="2856"/>
      <c r="I16" s="2856">
        <v>1</v>
      </c>
      <c r="J16" s="2856">
        <v>216</v>
      </c>
      <c r="K16" s="2856"/>
      <c r="L16" s="2856">
        <v>1</v>
      </c>
      <c r="M16" s="2856"/>
      <c r="N16" s="2856"/>
      <c r="O16" s="2856">
        <v>1</v>
      </c>
      <c r="P16" s="2856">
        <v>7</v>
      </c>
      <c r="Q16" s="2856">
        <v>10</v>
      </c>
      <c r="R16" s="2856"/>
      <c r="S16" s="2860">
        <v>1</v>
      </c>
    </row>
    <row r="17" spans="1:19" ht="24.95" customHeight="1">
      <c r="A17" s="2861"/>
      <c r="B17" s="2854" t="s">
        <v>630</v>
      </c>
      <c r="C17" s="2855">
        <f t="shared" si="1"/>
        <v>13</v>
      </c>
      <c r="D17" s="2856">
        <v>8</v>
      </c>
      <c r="E17" s="2857"/>
      <c r="F17" s="2856"/>
      <c r="G17" s="2856"/>
      <c r="H17" s="2856"/>
      <c r="I17" s="2856"/>
      <c r="J17" s="2856"/>
      <c r="K17" s="2856"/>
      <c r="L17" s="2856"/>
      <c r="M17" s="2856"/>
      <c r="N17" s="2856"/>
      <c r="O17" s="2856"/>
      <c r="P17" s="2856">
        <v>4</v>
      </c>
      <c r="Q17" s="2856">
        <v>1</v>
      </c>
      <c r="R17" s="2856"/>
      <c r="S17" s="2860"/>
    </row>
    <row r="18" spans="1:19" ht="24.95" customHeight="1">
      <c r="A18" s="2861"/>
      <c r="B18" s="2854" t="s">
        <v>631</v>
      </c>
      <c r="C18" s="2855">
        <f t="shared" si="1"/>
        <v>32</v>
      </c>
      <c r="D18" s="2856">
        <v>8</v>
      </c>
      <c r="E18" s="2857"/>
      <c r="F18" s="2856">
        <v>22</v>
      </c>
      <c r="G18" s="2856"/>
      <c r="H18" s="2856">
        <v>1</v>
      </c>
      <c r="I18" s="2856"/>
      <c r="J18" s="2856"/>
      <c r="K18" s="2856"/>
      <c r="L18" s="2856"/>
      <c r="M18" s="2856"/>
      <c r="N18" s="2856">
        <v>1</v>
      </c>
      <c r="O18" s="2856"/>
      <c r="P18" s="2856"/>
      <c r="Q18" s="2856"/>
      <c r="R18" s="2856"/>
      <c r="S18" s="2860"/>
    </row>
    <row r="19" spans="1:19" ht="24.95" customHeight="1">
      <c r="A19" s="2861"/>
      <c r="B19" s="2854" t="s">
        <v>632</v>
      </c>
      <c r="C19" s="2855">
        <f t="shared" si="1"/>
        <v>125</v>
      </c>
      <c r="D19" s="2856">
        <v>4</v>
      </c>
      <c r="E19" s="2857"/>
      <c r="F19" s="2856"/>
      <c r="G19" s="2856"/>
      <c r="H19" s="2856">
        <v>1</v>
      </c>
      <c r="I19" s="2856">
        <v>117</v>
      </c>
      <c r="J19" s="2856"/>
      <c r="K19" s="2856">
        <v>1</v>
      </c>
      <c r="L19" s="2856"/>
      <c r="M19" s="2856"/>
      <c r="N19" s="2856"/>
      <c r="O19" s="2856"/>
      <c r="P19" s="2856"/>
      <c r="Q19" s="2856">
        <v>2</v>
      </c>
      <c r="R19" s="2856"/>
      <c r="S19" s="2860"/>
    </row>
    <row r="20" spans="1:19" ht="24.95" customHeight="1">
      <c r="A20" s="2861"/>
      <c r="B20" s="2854" t="s">
        <v>633</v>
      </c>
      <c r="C20" s="2855">
        <f t="shared" si="1"/>
        <v>52</v>
      </c>
      <c r="D20" s="2856">
        <v>1</v>
      </c>
      <c r="E20" s="2857"/>
      <c r="F20" s="2856"/>
      <c r="G20" s="2856"/>
      <c r="H20" s="2856"/>
      <c r="I20" s="2856">
        <v>38</v>
      </c>
      <c r="J20" s="2856"/>
      <c r="K20" s="2856">
        <v>10</v>
      </c>
      <c r="L20" s="2856"/>
      <c r="M20" s="2856"/>
      <c r="N20" s="2856"/>
      <c r="O20" s="2856"/>
      <c r="P20" s="2856">
        <v>1</v>
      </c>
      <c r="Q20" s="2856">
        <v>2</v>
      </c>
      <c r="R20" s="2856"/>
      <c r="S20" s="2860"/>
    </row>
    <row r="21" spans="1:19" ht="24.95" customHeight="1">
      <c r="A21" s="2861"/>
      <c r="B21" s="2854" t="s">
        <v>634</v>
      </c>
      <c r="C21" s="2855">
        <f t="shared" si="1"/>
        <v>51</v>
      </c>
      <c r="D21" s="2856">
        <v>5</v>
      </c>
      <c r="E21" s="2857"/>
      <c r="F21" s="2856"/>
      <c r="G21" s="2856"/>
      <c r="H21" s="2856"/>
      <c r="I21" s="2856"/>
      <c r="J21" s="2856"/>
      <c r="K21" s="2856"/>
      <c r="L21" s="2856"/>
      <c r="M21" s="2856"/>
      <c r="N21" s="2856"/>
      <c r="O21" s="2856"/>
      <c r="P21" s="2856">
        <v>2</v>
      </c>
      <c r="Q21" s="2856">
        <v>3</v>
      </c>
      <c r="R21" s="2856">
        <v>41</v>
      </c>
      <c r="S21" s="2860"/>
    </row>
    <row r="22" spans="1:19" ht="24.95" customHeight="1">
      <c r="A22" s="2862"/>
      <c r="B22" s="2863" t="s">
        <v>635</v>
      </c>
      <c r="C22" s="2855">
        <f t="shared" si="1"/>
        <v>129</v>
      </c>
      <c r="D22" s="2856">
        <v>22</v>
      </c>
      <c r="E22" s="2857"/>
      <c r="F22" s="2856">
        <v>6</v>
      </c>
      <c r="G22" s="2856"/>
      <c r="H22" s="2856">
        <v>88</v>
      </c>
      <c r="I22" s="2856"/>
      <c r="J22" s="2856"/>
      <c r="K22" s="2856"/>
      <c r="L22" s="2856"/>
      <c r="M22" s="2856"/>
      <c r="N22" s="2856">
        <v>8</v>
      </c>
      <c r="O22" s="2856"/>
      <c r="P22" s="2856">
        <v>4</v>
      </c>
      <c r="Q22" s="2856">
        <v>1</v>
      </c>
      <c r="R22" s="2856"/>
      <c r="S22" s="2860"/>
    </row>
    <row r="23" spans="1:19" ht="24.95" customHeight="1">
      <c r="A23" s="2862"/>
      <c r="B23" s="2863" t="s">
        <v>636</v>
      </c>
      <c r="C23" s="2855">
        <f t="shared" si="1"/>
        <v>103</v>
      </c>
      <c r="D23" s="2856">
        <v>4</v>
      </c>
      <c r="E23" s="2857">
        <v>2</v>
      </c>
      <c r="F23" s="2856"/>
      <c r="G23" s="2856"/>
      <c r="H23" s="2856">
        <v>2</v>
      </c>
      <c r="I23" s="2856"/>
      <c r="J23" s="2856"/>
      <c r="K23" s="2856">
        <v>1</v>
      </c>
      <c r="L23" s="2856"/>
      <c r="M23" s="2856"/>
      <c r="N23" s="2856">
        <v>90</v>
      </c>
      <c r="O23" s="2856"/>
      <c r="P23" s="2856">
        <v>2</v>
      </c>
      <c r="Q23" s="2856">
        <v>2</v>
      </c>
      <c r="R23" s="2856"/>
      <c r="S23" s="2860"/>
    </row>
    <row r="24" spans="1:19" ht="24.95" customHeight="1">
      <c r="A24" s="2862"/>
      <c r="B24" s="2863" t="s">
        <v>620</v>
      </c>
      <c r="C24" s="2855">
        <f t="shared" si="1"/>
        <v>147</v>
      </c>
      <c r="D24" s="2856">
        <v>7</v>
      </c>
      <c r="E24" s="2856">
        <v>2</v>
      </c>
      <c r="F24" s="2856"/>
      <c r="G24" s="2856"/>
      <c r="H24" s="2856"/>
      <c r="I24" s="2856"/>
      <c r="J24" s="2856">
        <v>1</v>
      </c>
      <c r="K24" s="2856"/>
      <c r="L24" s="2856">
        <v>6</v>
      </c>
      <c r="M24" s="2856"/>
      <c r="N24" s="2856"/>
      <c r="O24" s="2856">
        <v>115</v>
      </c>
      <c r="P24" s="2856">
        <v>7</v>
      </c>
      <c r="Q24" s="2856">
        <v>7</v>
      </c>
      <c r="R24" s="2856"/>
      <c r="S24" s="2860">
        <v>2</v>
      </c>
    </row>
    <row r="25" spans="1:19" ht="24.95" customHeight="1">
      <c r="A25" s="2862"/>
      <c r="B25" s="2863" t="s">
        <v>900</v>
      </c>
      <c r="C25" s="2855">
        <f t="shared" si="1"/>
        <v>526</v>
      </c>
      <c r="D25" s="2856">
        <v>23</v>
      </c>
      <c r="E25" s="2857">
        <v>368</v>
      </c>
      <c r="F25" s="2857">
        <v>3</v>
      </c>
      <c r="G25" s="2856">
        <v>2</v>
      </c>
      <c r="H25" s="2856"/>
      <c r="I25" s="2856"/>
      <c r="J25" s="2856"/>
      <c r="K25" s="2856">
        <v>1</v>
      </c>
      <c r="L25" s="2856">
        <v>85</v>
      </c>
      <c r="M25" s="2856"/>
      <c r="N25" s="2856"/>
      <c r="O25" s="2856">
        <v>1</v>
      </c>
      <c r="P25" s="2856">
        <v>17</v>
      </c>
      <c r="Q25" s="2856">
        <v>20</v>
      </c>
      <c r="R25" s="2856"/>
      <c r="S25" s="2860">
        <v>6</v>
      </c>
    </row>
    <row r="26" spans="1:19" ht="24.95" customHeight="1">
      <c r="A26" s="2864"/>
      <c r="B26" s="2863" t="s">
        <v>639</v>
      </c>
      <c r="C26" s="2855">
        <f t="shared" si="1"/>
        <v>9</v>
      </c>
      <c r="D26" s="2856">
        <v>4</v>
      </c>
      <c r="E26" s="2856"/>
      <c r="F26" s="2856"/>
      <c r="G26" s="2856"/>
      <c r="H26" s="2865"/>
      <c r="I26" s="2856"/>
      <c r="J26" s="2856">
        <v>3</v>
      </c>
      <c r="K26" s="2856"/>
      <c r="L26" s="2856"/>
      <c r="M26" s="2856"/>
      <c r="N26" s="2856"/>
      <c r="O26" s="2856"/>
      <c r="P26" s="2856">
        <v>1</v>
      </c>
      <c r="Q26" s="2856">
        <v>1</v>
      </c>
      <c r="R26" s="2856"/>
      <c r="S26" s="2860"/>
    </row>
    <row r="27" spans="1:19" ht="24.95" customHeight="1">
      <c r="A27" s="2862"/>
      <c r="B27" s="2863" t="s">
        <v>901</v>
      </c>
      <c r="C27" s="2855">
        <f t="shared" si="1"/>
        <v>17</v>
      </c>
      <c r="D27" s="2856">
        <v>7</v>
      </c>
      <c r="E27" s="2856"/>
      <c r="F27" s="2856"/>
      <c r="G27" s="2856"/>
      <c r="H27" s="2856"/>
      <c r="I27" s="2856">
        <v>2</v>
      </c>
      <c r="J27" s="2856"/>
      <c r="K27" s="2856"/>
      <c r="L27" s="2856"/>
      <c r="M27" s="2856">
        <v>1</v>
      </c>
      <c r="N27" s="2856"/>
      <c r="O27" s="2856"/>
      <c r="P27" s="2856">
        <v>5</v>
      </c>
      <c r="Q27" s="2856">
        <v>2</v>
      </c>
      <c r="R27" s="2856"/>
      <c r="S27" s="2860"/>
    </row>
    <row r="28" spans="1:19" ht="24.95" customHeight="1">
      <c r="A28" s="2862"/>
      <c r="B28" s="2863" t="s">
        <v>640</v>
      </c>
      <c r="C28" s="2855">
        <f t="shared" si="1"/>
        <v>387</v>
      </c>
      <c r="D28" s="2856">
        <v>15</v>
      </c>
      <c r="E28" s="2856"/>
      <c r="F28" s="2856">
        <v>34</v>
      </c>
      <c r="G28" s="2856">
        <v>327</v>
      </c>
      <c r="H28" s="2856"/>
      <c r="I28" s="2856"/>
      <c r="J28" s="2856"/>
      <c r="K28" s="2856"/>
      <c r="L28" s="2856">
        <v>2</v>
      </c>
      <c r="M28" s="2856"/>
      <c r="N28" s="2856"/>
      <c r="O28" s="2856">
        <v>1</v>
      </c>
      <c r="P28" s="2856">
        <v>3</v>
      </c>
      <c r="Q28" s="2856">
        <v>4</v>
      </c>
      <c r="R28" s="2856"/>
      <c r="S28" s="2860">
        <v>1</v>
      </c>
    </row>
    <row r="29" spans="1:19" ht="24.95" customHeight="1">
      <c r="A29" s="2862"/>
      <c r="B29" s="2863" t="s">
        <v>618</v>
      </c>
      <c r="C29" s="2855">
        <f t="shared" si="1"/>
        <v>2119</v>
      </c>
      <c r="D29" s="2856">
        <v>1220</v>
      </c>
      <c r="E29" s="2856">
        <v>3</v>
      </c>
      <c r="F29" s="2856">
        <v>12</v>
      </c>
      <c r="G29" s="2856">
        <v>2</v>
      </c>
      <c r="H29" s="2856"/>
      <c r="I29" s="2856">
        <v>2</v>
      </c>
      <c r="J29" s="2856">
        <v>4</v>
      </c>
      <c r="K29" s="2856">
        <v>2</v>
      </c>
      <c r="L29" s="2856"/>
      <c r="M29" s="2856">
        <v>1</v>
      </c>
      <c r="N29" s="2856"/>
      <c r="O29" s="2856"/>
      <c r="P29" s="2856">
        <v>600</v>
      </c>
      <c r="Q29" s="2856">
        <v>217</v>
      </c>
      <c r="R29" s="2856"/>
      <c r="S29" s="2860">
        <v>56</v>
      </c>
    </row>
    <row r="30" spans="1:19" ht="24.95" customHeight="1">
      <c r="A30" s="2862"/>
      <c r="B30" s="2863" t="s">
        <v>619</v>
      </c>
      <c r="C30" s="2855">
        <f t="shared" si="1"/>
        <v>320</v>
      </c>
      <c r="D30" s="2856">
        <v>11</v>
      </c>
      <c r="E30" s="2856">
        <v>1</v>
      </c>
      <c r="F30" s="2856">
        <v>1</v>
      </c>
      <c r="G30" s="2856"/>
      <c r="H30" s="2856">
        <v>300</v>
      </c>
      <c r="I30" s="2856"/>
      <c r="J30" s="2856"/>
      <c r="K30" s="2856"/>
      <c r="L30" s="2856"/>
      <c r="M30" s="2856"/>
      <c r="N30" s="2856"/>
      <c r="O30" s="2856"/>
      <c r="P30" s="2856">
        <v>6</v>
      </c>
      <c r="Q30" s="2856">
        <v>1</v>
      </c>
      <c r="R30" s="2856"/>
      <c r="S30" s="2860"/>
    </row>
    <row r="31" spans="1:19" ht="24.95" customHeight="1">
      <c r="A31" s="2862"/>
      <c r="B31" s="2863" t="s">
        <v>641</v>
      </c>
      <c r="C31" s="2855">
        <f t="shared" si="1"/>
        <v>84</v>
      </c>
      <c r="D31" s="2856">
        <v>58</v>
      </c>
      <c r="E31" s="2856"/>
      <c r="F31" s="2856"/>
      <c r="G31" s="2856"/>
      <c r="H31" s="2856"/>
      <c r="I31" s="2856"/>
      <c r="J31" s="2856"/>
      <c r="K31" s="2856"/>
      <c r="L31" s="2856"/>
      <c r="M31" s="2856">
        <v>1</v>
      </c>
      <c r="N31" s="2856">
        <v>1</v>
      </c>
      <c r="O31" s="2856"/>
      <c r="P31" s="2856">
        <v>9</v>
      </c>
      <c r="Q31" s="2856">
        <v>9</v>
      </c>
      <c r="R31" s="2856"/>
      <c r="S31" s="2860">
        <v>6</v>
      </c>
    </row>
    <row r="32" spans="1:19" ht="24.95" customHeight="1">
      <c r="A32" s="2862"/>
      <c r="B32" s="2863" t="s">
        <v>642</v>
      </c>
      <c r="C32" s="2856"/>
      <c r="D32" s="2856"/>
      <c r="E32" s="2856"/>
      <c r="F32" s="2856"/>
      <c r="G32" s="2856"/>
      <c r="H32" s="2856"/>
      <c r="I32" s="2856"/>
      <c r="J32" s="2856"/>
      <c r="K32" s="2856"/>
      <c r="L32" s="2856"/>
      <c r="M32" s="2856"/>
      <c r="N32" s="2856"/>
      <c r="O32" s="2856"/>
      <c r="P32" s="2856"/>
      <c r="Q32" s="2856"/>
      <c r="R32" s="2856"/>
      <c r="S32" s="2860"/>
    </row>
    <row r="33" spans="1:19" ht="24.95" customHeight="1">
      <c r="A33" s="2866"/>
      <c r="B33" s="2866"/>
      <c r="C33" s="2866"/>
      <c r="D33" s="2866"/>
      <c r="E33" s="2866"/>
      <c r="F33" s="2866"/>
      <c r="G33" s="2866"/>
      <c r="H33" s="2866"/>
      <c r="I33" s="2866"/>
      <c r="J33" s="2866"/>
      <c r="K33" s="2866"/>
      <c r="L33" s="2866"/>
      <c r="M33" s="2866"/>
      <c r="N33" s="2866"/>
      <c r="O33" s="2866"/>
      <c r="P33" s="2866"/>
      <c r="Q33" s="2866"/>
      <c r="R33" s="2866"/>
      <c r="S33" s="2866"/>
    </row>
    <row r="34" spans="1:19" ht="24.95" customHeight="1">
      <c r="A34" s="2867"/>
      <c r="B34" s="2867"/>
      <c r="C34" s="2867"/>
      <c r="D34" s="2867"/>
      <c r="E34" s="2867"/>
      <c r="F34" s="2867"/>
      <c r="G34" s="2867"/>
      <c r="H34" s="2867"/>
      <c r="I34" s="2866"/>
      <c r="R34" s="2868" t="s">
        <v>408</v>
      </c>
    </row>
    <row r="35" spans="1:19">
      <c r="A35" s="2867"/>
      <c r="B35" s="2867"/>
      <c r="C35" s="2867"/>
      <c r="D35" s="2867"/>
      <c r="E35" s="2867"/>
      <c r="F35" s="2867"/>
      <c r="G35" s="2867"/>
      <c r="H35" s="2867"/>
      <c r="I35" s="2866"/>
    </row>
    <row r="36" spans="1:19">
      <c r="A36" s="2867"/>
      <c r="B36" s="2867"/>
      <c r="C36" s="2867"/>
      <c r="D36" s="2867"/>
      <c r="E36" s="2867"/>
      <c r="F36" s="2867"/>
      <c r="G36" s="2867"/>
      <c r="H36" s="2867"/>
      <c r="I36" s="2866"/>
    </row>
    <row r="37" spans="1:19">
      <c r="A37" s="2867"/>
      <c r="B37" s="2867"/>
      <c r="C37" s="2867"/>
      <c r="D37" s="2867"/>
      <c r="E37" s="2867"/>
      <c r="F37" s="2867"/>
      <c r="G37" s="2867"/>
      <c r="H37" s="2867"/>
      <c r="I37" s="2866"/>
    </row>
    <row r="38" spans="1:19">
      <c r="A38" s="2867"/>
      <c r="B38" s="2867"/>
      <c r="C38" s="2867"/>
      <c r="D38" s="2867"/>
      <c r="E38" s="2867"/>
      <c r="F38" s="2867"/>
      <c r="G38" s="2867"/>
      <c r="H38" s="2867"/>
      <c r="I38" s="2866"/>
    </row>
    <row r="39" spans="1:19">
      <c r="A39" s="2867"/>
      <c r="B39" s="2867"/>
      <c r="C39" s="2867"/>
      <c r="D39" s="2867"/>
      <c r="E39" s="2867"/>
      <c r="F39" s="2867"/>
      <c r="G39" s="2867"/>
      <c r="H39" s="2867"/>
      <c r="I39" s="2866"/>
    </row>
    <row r="40" spans="1:19">
      <c r="A40" s="2867"/>
      <c r="B40" s="2867"/>
      <c r="C40" s="2867"/>
      <c r="D40" s="2867"/>
      <c r="E40" s="2867"/>
      <c r="F40" s="2867"/>
      <c r="G40" s="2867"/>
      <c r="H40" s="2867"/>
      <c r="I40" s="2866"/>
    </row>
    <row r="41" spans="1:19">
      <c r="A41" s="2866"/>
      <c r="B41" s="2866"/>
      <c r="C41" s="2866"/>
      <c r="D41" s="2866"/>
      <c r="E41" s="2866"/>
      <c r="F41" s="2866"/>
      <c r="G41" s="2866"/>
      <c r="H41" s="2866"/>
    </row>
  </sheetData>
  <sheetProtection password="CA55" sheet="1" objects="1" scenarios="1"/>
  <mergeCells count="4">
    <mergeCell ref="B1:S1"/>
    <mergeCell ref="B3:S3"/>
    <mergeCell ref="B4:S4"/>
    <mergeCell ref="B6:S6"/>
  </mergeCells>
  <phoneticPr fontId="101" type="noConversion"/>
  <printOptions horizontalCentered="1"/>
  <pageMargins left="0.70866141732283472" right="0.39370078740157483" top="0.70866141732283472" bottom="0.39370078740157483" header="0" footer="0"/>
  <pageSetup scale="65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Q132"/>
  <sheetViews>
    <sheetView showGridLines="0" workbookViewId="0">
      <selection activeCell="C38" sqref="C38"/>
    </sheetView>
  </sheetViews>
  <sheetFormatPr baseColWidth="10" defaultColWidth="9.83203125" defaultRowHeight="10.5"/>
  <cols>
    <col min="1" max="1" width="34.33203125" style="176" customWidth="1"/>
    <col min="2" max="11" width="7.83203125" style="176" customWidth="1"/>
    <col min="12" max="12" width="7.6640625" style="176" customWidth="1"/>
    <col min="13" max="14" width="7.83203125" style="176" customWidth="1"/>
    <col min="15" max="15" width="0" style="176" hidden="1" customWidth="1"/>
    <col min="16" max="16" width="1.83203125" style="176" customWidth="1"/>
    <col min="17" max="20" width="9.83203125" style="176"/>
    <col min="21" max="21" width="1.83203125" style="176" customWidth="1"/>
    <col min="22" max="22" width="34.83203125" style="176" customWidth="1"/>
    <col min="23" max="16384" width="9.83203125" style="176"/>
  </cols>
  <sheetData>
    <row r="1" spans="1:38" ht="16.5" customHeight="1">
      <c r="A1" s="3435" t="s">
        <v>359</v>
      </c>
      <c r="B1" s="3435"/>
      <c r="C1" s="3435"/>
      <c r="D1" s="3435"/>
      <c r="E1" s="3435"/>
      <c r="F1" s="3435"/>
      <c r="G1" s="3435"/>
      <c r="H1" s="3435"/>
      <c r="I1" s="3435"/>
      <c r="J1" s="3435"/>
      <c r="K1" s="3435"/>
      <c r="L1" s="3435"/>
      <c r="M1" s="3435"/>
      <c r="N1" s="3435"/>
      <c r="O1" s="175"/>
      <c r="P1" s="175"/>
      <c r="Q1" s="175"/>
      <c r="R1" s="175"/>
    </row>
    <row r="2" spans="1:38" ht="10.5" customHeigh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</row>
    <row r="3" spans="1:38" ht="11.25" customHeight="1">
      <c r="A3" s="3436" t="s">
        <v>1037</v>
      </c>
      <c r="B3" s="3436"/>
      <c r="C3" s="3436"/>
      <c r="D3" s="3436"/>
      <c r="E3" s="3436"/>
      <c r="F3" s="3436"/>
      <c r="G3" s="3436"/>
      <c r="H3" s="3436"/>
      <c r="I3" s="3436"/>
      <c r="J3" s="3436"/>
      <c r="K3" s="3436"/>
      <c r="L3" s="3436"/>
      <c r="M3" s="3436"/>
      <c r="N3" s="3436"/>
      <c r="O3" s="175"/>
      <c r="P3" s="175"/>
      <c r="Q3" s="175"/>
      <c r="R3" s="175"/>
    </row>
    <row r="4" spans="1:38" ht="9.75" customHeigh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5"/>
      <c r="P4" s="175"/>
      <c r="Q4" s="175"/>
      <c r="R4" s="175"/>
    </row>
    <row r="5" spans="1:38" ht="15" customHeight="1">
      <c r="A5" s="3437" t="s">
        <v>1283</v>
      </c>
      <c r="B5" s="3437"/>
      <c r="C5" s="3437"/>
      <c r="D5" s="3437"/>
      <c r="E5" s="3437"/>
      <c r="F5" s="3437"/>
      <c r="G5" s="3437"/>
      <c r="H5" s="3437"/>
      <c r="I5" s="3437"/>
      <c r="J5" s="3437"/>
      <c r="K5" s="3437"/>
      <c r="L5" s="3437"/>
      <c r="M5" s="3437"/>
      <c r="N5" s="3437"/>
      <c r="O5" s="175"/>
      <c r="P5" s="175"/>
      <c r="Q5" s="175"/>
      <c r="R5" s="175"/>
    </row>
    <row r="6" spans="1:38" ht="11.25" customHeight="1">
      <c r="A6" s="1021"/>
      <c r="B6" s="1022"/>
      <c r="C6" s="1022"/>
      <c r="D6" s="1023"/>
      <c r="E6" s="1022"/>
      <c r="F6" s="1023"/>
      <c r="G6" s="1022"/>
      <c r="H6" s="1023"/>
      <c r="I6" s="1022"/>
      <c r="J6" s="1023"/>
      <c r="K6" s="1022"/>
      <c r="L6" s="1023"/>
      <c r="M6" s="1022"/>
      <c r="N6" s="1023"/>
      <c r="O6" s="178"/>
      <c r="P6" s="175"/>
      <c r="Q6" s="179" t="s">
        <v>396</v>
      </c>
      <c r="R6" s="175"/>
    </row>
    <row r="7" spans="1:38" ht="10.5" customHeight="1">
      <c r="A7" s="1024" t="s">
        <v>647</v>
      </c>
      <c r="B7" s="3440" t="s">
        <v>648</v>
      </c>
      <c r="C7" s="3442"/>
      <c r="D7" s="3441"/>
      <c r="E7" s="3440" t="s">
        <v>1236</v>
      </c>
      <c r="F7" s="3441"/>
      <c r="G7" s="3438" t="s">
        <v>1107</v>
      </c>
      <c r="H7" s="3439"/>
      <c r="I7" s="3440" t="s">
        <v>1108</v>
      </c>
      <c r="J7" s="3441"/>
      <c r="K7" s="3440" t="s">
        <v>1109</v>
      </c>
      <c r="L7" s="3441"/>
      <c r="M7" s="3440" t="s">
        <v>1110</v>
      </c>
      <c r="N7" s="3441"/>
      <c r="O7" s="180"/>
      <c r="P7" s="175"/>
      <c r="Q7" s="175"/>
      <c r="R7" s="175"/>
    </row>
    <row r="8" spans="1:38" ht="10.5" customHeight="1">
      <c r="A8" s="1026"/>
      <c r="B8" s="1021"/>
      <c r="C8" s="1023"/>
      <c r="D8" s="1023"/>
      <c r="E8" s="1023"/>
      <c r="F8" s="1023"/>
      <c r="G8" s="1023"/>
      <c r="H8" s="1023"/>
      <c r="I8" s="1023"/>
      <c r="J8" s="1023"/>
      <c r="K8" s="1023"/>
      <c r="L8" s="1023"/>
      <c r="M8" s="1023"/>
      <c r="N8" s="1023"/>
      <c r="O8" s="178"/>
      <c r="P8" s="175"/>
      <c r="Q8" s="175"/>
      <c r="R8" s="175"/>
    </row>
    <row r="9" spans="1:38" ht="10.5" customHeight="1">
      <c r="A9" s="1027" t="s">
        <v>396</v>
      </c>
      <c r="B9" s="1028" t="s">
        <v>414</v>
      </c>
      <c r="C9" s="1025" t="s">
        <v>650</v>
      </c>
      <c r="D9" s="1025" t="s">
        <v>651</v>
      </c>
      <c r="E9" s="1025" t="s">
        <v>650</v>
      </c>
      <c r="F9" s="1025" t="s">
        <v>651</v>
      </c>
      <c r="G9" s="1025" t="s">
        <v>650</v>
      </c>
      <c r="H9" s="1025" t="s">
        <v>651</v>
      </c>
      <c r="I9" s="1025" t="s">
        <v>650</v>
      </c>
      <c r="J9" s="1025" t="s">
        <v>651</v>
      </c>
      <c r="K9" s="1025" t="s">
        <v>650</v>
      </c>
      <c r="L9" s="1025" t="s">
        <v>651</v>
      </c>
      <c r="M9" s="1025" t="s">
        <v>650</v>
      </c>
      <c r="N9" s="1025" t="s">
        <v>651</v>
      </c>
      <c r="O9" s="181"/>
      <c r="P9" s="175"/>
      <c r="Q9" s="175"/>
      <c r="R9" s="175"/>
      <c r="AL9" s="182" t="s">
        <v>396</v>
      </c>
    </row>
    <row r="10" spans="1:38" ht="11.25" customHeight="1">
      <c r="A10" s="672"/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183"/>
    </row>
    <row r="11" spans="1:38" ht="10.5" customHeight="1">
      <c r="A11" s="674" t="s">
        <v>364</v>
      </c>
      <c r="B11" s="675">
        <f>SUM(B12+B14+B23)</f>
        <v>239</v>
      </c>
      <c r="C11" s="675">
        <f>SUM(C12+C14+C23)</f>
        <v>140</v>
      </c>
      <c r="D11" s="675">
        <f>SUM(D12+D14+D23)</f>
        <v>99</v>
      </c>
      <c r="E11" s="675">
        <f t="shared" ref="E11:N11" si="0">SUM(E12+E14+E23)</f>
        <v>5</v>
      </c>
      <c r="F11" s="675">
        <f t="shared" si="0"/>
        <v>6</v>
      </c>
      <c r="G11" s="675">
        <f t="shared" si="0"/>
        <v>20</v>
      </c>
      <c r="H11" s="675">
        <f t="shared" si="0"/>
        <v>10</v>
      </c>
      <c r="I11" s="675">
        <f t="shared" si="0"/>
        <v>15</v>
      </c>
      <c r="J11" s="675">
        <f t="shared" si="0"/>
        <v>11</v>
      </c>
      <c r="K11" s="675">
        <f t="shared" si="0"/>
        <v>4</v>
      </c>
      <c r="L11" s="675">
        <f t="shared" si="0"/>
        <v>14</v>
      </c>
      <c r="M11" s="675">
        <f t="shared" si="0"/>
        <v>96</v>
      </c>
      <c r="N11" s="675">
        <f t="shared" si="0"/>
        <v>58</v>
      </c>
      <c r="O11" s="184"/>
    </row>
    <row r="12" spans="1:38" ht="18" customHeight="1">
      <c r="A12" s="674" t="s">
        <v>365</v>
      </c>
      <c r="B12" s="676">
        <f>SUM(B13)</f>
        <v>2</v>
      </c>
      <c r="C12" s="676">
        <f>SUM(C13)</f>
        <v>1</v>
      </c>
      <c r="D12" s="676">
        <f>SUM(D13)</f>
        <v>1</v>
      </c>
      <c r="E12" s="677"/>
      <c r="F12" s="677"/>
      <c r="G12" s="677"/>
      <c r="H12" s="677"/>
      <c r="I12" s="677"/>
      <c r="J12" s="677"/>
      <c r="K12" s="677"/>
      <c r="L12" s="677"/>
      <c r="M12" s="677">
        <f>SUM(M13)</f>
        <v>1</v>
      </c>
      <c r="N12" s="677">
        <f>SUM(N13)</f>
        <v>1</v>
      </c>
      <c r="O12" s="185"/>
      <c r="P12" s="186"/>
      <c r="Q12" s="186"/>
      <c r="R12" s="186"/>
      <c r="S12" s="186"/>
      <c r="T12" s="186"/>
    </row>
    <row r="13" spans="1:38" ht="13.5" customHeight="1">
      <c r="A13" s="678" t="s">
        <v>98</v>
      </c>
      <c r="B13" s="680">
        <f>SUM(C13:D13)</f>
        <v>2</v>
      </c>
      <c r="C13" s="680">
        <f>SUM(E13+G13+I13+K13+M13)</f>
        <v>1</v>
      </c>
      <c r="D13" s="680">
        <f>SUM(F13+H13+J13+L13+N13)</f>
        <v>1</v>
      </c>
      <c r="E13" s="679"/>
      <c r="F13" s="679"/>
      <c r="G13" s="679"/>
      <c r="H13" s="679"/>
      <c r="I13" s="679"/>
      <c r="J13" s="679"/>
      <c r="K13" s="679"/>
      <c r="L13" s="679"/>
      <c r="M13" s="679">
        <v>1</v>
      </c>
      <c r="N13" s="679">
        <v>1</v>
      </c>
      <c r="O13" s="187"/>
    </row>
    <row r="14" spans="1:38" ht="18" customHeight="1">
      <c r="A14" s="674" t="s">
        <v>367</v>
      </c>
      <c r="B14" s="675">
        <f t="shared" ref="B14:N14" si="1">SUM(B15:B22)</f>
        <v>202</v>
      </c>
      <c r="C14" s="675">
        <f t="shared" si="1"/>
        <v>124</v>
      </c>
      <c r="D14" s="675">
        <f t="shared" si="1"/>
        <v>78</v>
      </c>
      <c r="E14" s="675">
        <f t="shared" si="1"/>
        <v>5</v>
      </c>
      <c r="F14" s="675">
        <f t="shared" si="1"/>
        <v>5</v>
      </c>
      <c r="G14" s="675">
        <f t="shared" si="1"/>
        <v>14</v>
      </c>
      <c r="H14" s="675">
        <f t="shared" si="1"/>
        <v>8</v>
      </c>
      <c r="I14" s="675">
        <f t="shared" si="1"/>
        <v>13</v>
      </c>
      <c r="J14" s="675">
        <f t="shared" si="1"/>
        <v>7</v>
      </c>
      <c r="K14" s="675">
        <f t="shared" si="1"/>
        <v>3</v>
      </c>
      <c r="L14" s="675">
        <f t="shared" si="1"/>
        <v>7</v>
      </c>
      <c r="M14" s="675">
        <f t="shared" si="1"/>
        <v>89</v>
      </c>
      <c r="N14" s="675">
        <f t="shared" si="1"/>
        <v>51</v>
      </c>
      <c r="O14" s="187"/>
      <c r="P14" s="186"/>
      <c r="Q14" s="186"/>
    </row>
    <row r="15" spans="1:38" ht="15" customHeight="1">
      <c r="A15" s="678" t="s">
        <v>1038</v>
      </c>
      <c r="B15" s="680">
        <f>SUM(C15:D15)</f>
        <v>8</v>
      </c>
      <c r="C15" s="680">
        <f>SUM(E15+G15+I15+K15+M15)</f>
        <v>7</v>
      </c>
      <c r="D15" s="680">
        <f>SUM(F15+H15+J15+L15+N15)</f>
        <v>1</v>
      </c>
      <c r="E15" s="681"/>
      <c r="F15" s="681"/>
      <c r="G15" s="681"/>
      <c r="H15" s="681"/>
      <c r="I15" s="681">
        <v>2</v>
      </c>
      <c r="J15" s="681"/>
      <c r="K15" s="681"/>
      <c r="L15" s="681"/>
      <c r="M15" s="681">
        <v>5</v>
      </c>
      <c r="N15" s="681">
        <v>1</v>
      </c>
      <c r="O15" s="187"/>
    </row>
    <row r="16" spans="1:38" ht="18" customHeight="1">
      <c r="A16" s="678" t="s">
        <v>368</v>
      </c>
      <c r="B16" s="680">
        <f t="shared" ref="B16:B21" si="2">SUM(C16:D16)</f>
        <v>17</v>
      </c>
      <c r="C16" s="680">
        <f t="shared" ref="C16:C21" si="3">SUM(E16+G16+I16+K16+M16)</f>
        <v>13</v>
      </c>
      <c r="D16" s="680">
        <f t="shared" ref="D16:D21" si="4">SUM(F16+H16+J16+L16+N16)</f>
        <v>4</v>
      </c>
      <c r="E16" s="679"/>
      <c r="F16" s="679"/>
      <c r="G16" s="679">
        <v>5</v>
      </c>
      <c r="H16" s="679">
        <v>1</v>
      </c>
      <c r="I16" s="679">
        <v>2</v>
      </c>
      <c r="J16" s="679">
        <v>1</v>
      </c>
      <c r="K16" s="679">
        <v>1</v>
      </c>
      <c r="L16" s="679"/>
      <c r="M16" s="679">
        <v>5</v>
      </c>
      <c r="N16" s="679">
        <v>2</v>
      </c>
      <c r="O16" s="187"/>
    </row>
    <row r="17" spans="1:251" ht="18" customHeight="1">
      <c r="A17" s="678" t="s">
        <v>1292</v>
      </c>
      <c r="B17" s="680">
        <f t="shared" si="2"/>
        <v>6</v>
      </c>
      <c r="C17" s="680">
        <f t="shared" si="3"/>
        <v>4</v>
      </c>
      <c r="D17" s="680">
        <f t="shared" si="4"/>
        <v>2</v>
      </c>
      <c r="E17" s="679"/>
      <c r="F17" s="679"/>
      <c r="G17" s="679"/>
      <c r="H17" s="679"/>
      <c r="I17" s="679"/>
      <c r="J17" s="679"/>
      <c r="K17" s="679"/>
      <c r="L17" s="679">
        <v>1</v>
      </c>
      <c r="M17" s="679">
        <v>4</v>
      </c>
      <c r="N17" s="679">
        <v>1</v>
      </c>
      <c r="O17" s="187"/>
    </row>
    <row r="18" spans="1:251" ht="18" customHeight="1">
      <c r="A18" s="678" t="s">
        <v>1293</v>
      </c>
      <c r="B18" s="680">
        <f t="shared" si="2"/>
        <v>111</v>
      </c>
      <c r="C18" s="680">
        <f t="shared" si="3"/>
        <v>73</v>
      </c>
      <c r="D18" s="680">
        <f t="shared" si="4"/>
        <v>38</v>
      </c>
      <c r="E18" s="679"/>
      <c r="F18" s="679"/>
      <c r="G18" s="679"/>
      <c r="H18" s="679"/>
      <c r="I18" s="679"/>
      <c r="J18" s="679"/>
      <c r="K18" s="679"/>
      <c r="L18" s="679"/>
      <c r="M18" s="679">
        <v>73</v>
      </c>
      <c r="N18" s="679">
        <v>38</v>
      </c>
      <c r="O18" s="187"/>
    </row>
    <row r="19" spans="1:251" ht="18" customHeight="1">
      <c r="A19" s="678" t="s">
        <v>369</v>
      </c>
      <c r="B19" s="680">
        <f t="shared" si="2"/>
        <v>19</v>
      </c>
      <c r="C19" s="680">
        <f t="shared" si="3"/>
        <v>6</v>
      </c>
      <c r="D19" s="680">
        <f t="shared" si="4"/>
        <v>13</v>
      </c>
      <c r="E19" s="679"/>
      <c r="F19" s="679"/>
      <c r="G19" s="679"/>
      <c r="H19" s="679"/>
      <c r="I19" s="679">
        <v>6</v>
      </c>
      <c r="J19" s="679"/>
      <c r="K19" s="679"/>
      <c r="L19" s="679">
        <v>5</v>
      </c>
      <c r="M19" s="679"/>
      <c r="N19" s="679">
        <v>8</v>
      </c>
      <c r="O19" s="187"/>
    </row>
    <row r="20" spans="1:251" ht="18" customHeight="1">
      <c r="A20" s="678" t="s">
        <v>371</v>
      </c>
      <c r="B20" s="680">
        <f t="shared" si="2"/>
        <v>2</v>
      </c>
      <c r="C20" s="680">
        <f t="shared" si="3"/>
        <v>2</v>
      </c>
      <c r="D20" s="680"/>
      <c r="E20" s="679"/>
      <c r="F20" s="679"/>
      <c r="G20" s="679"/>
      <c r="H20" s="679"/>
      <c r="I20" s="679"/>
      <c r="J20" s="679"/>
      <c r="K20" s="679">
        <v>1</v>
      </c>
      <c r="L20" s="679"/>
      <c r="M20" s="679">
        <v>1</v>
      </c>
      <c r="N20" s="679"/>
      <c r="O20" s="187"/>
    </row>
    <row r="21" spans="1:251" ht="18" customHeight="1">
      <c r="A21" s="678" t="s">
        <v>372</v>
      </c>
      <c r="B21" s="680">
        <f t="shared" si="2"/>
        <v>22</v>
      </c>
      <c r="C21" s="680">
        <f t="shared" si="3"/>
        <v>12</v>
      </c>
      <c r="D21" s="680">
        <f t="shared" si="4"/>
        <v>10</v>
      </c>
      <c r="E21" s="679">
        <v>4</v>
      </c>
      <c r="F21" s="679">
        <v>3</v>
      </c>
      <c r="G21" s="679">
        <v>6</v>
      </c>
      <c r="H21" s="679">
        <v>4</v>
      </c>
      <c r="I21" s="679">
        <v>1</v>
      </c>
      <c r="J21" s="679">
        <v>2</v>
      </c>
      <c r="K21" s="679"/>
      <c r="L21" s="679"/>
      <c r="M21" s="679">
        <v>1</v>
      </c>
      <c r="N21" s="679">
        <v>1</v>
      </c>
      <c r="O21" s="187"/>
      <c r="AA21" s="188"/>
      <c r="AE21" s="188"/>
      <c r="AG21" s="188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  <c r="DT21" s="189"/>
      <c r="DU21" s="189"/>
      <c r="DV21" s="189"/>
      <c r="DW21" s="189"/>
      <c r="DX21" s="189"/>
      <c r="DY21" s="189"/>
      <c r="DZ21" s="189"/>
      <c r="EA21" s="189"/>
      <c r="EB21" s="189"/>
      <c r="EC21" s="189"/>
      <c r="ED21" s="189"/>
      <c r="EE21" s="189"/>
      <c r="EF21" s="189"/>
      <c r="EG21" s="189"/>
      <c r="EH21" s="189"/>
      <c r="EI21" s="189"/>
      <c r="EJ21" s="189"/>
      <c r="EK21" s="189"/>
      <c r="EL21" s="189"/>
      <c r="EM21" s="189"/>
      <c r="EN21" s="189"/>
      <c r="EO21" s="189"/>
      <c r="EP21" s="189"/>
      <c r="EQ21" s="189"/>
      <c r="ER21" s="189"/>
      <c r="ES21" s="189"/>
      <c r="ET21" s="189"/>
      <c r="EU21" s="189"/>
      <c r="EV21" s="189"/>
      <c r="EW21" s="189"/>
      <c r="EX21" s="189"/>
      <c r="EY21" s="189"/>
      <c r="EZ21" s="189"/>
      <c r="FA21" s="189"/>
      <c r="FB21" s="189"/>
      <c r="FC21" s="189"/>
      <c r="FD21" s="189"/>
      <c r="FE21" s="189"/>
      <c r="FF21" s="189"/>
      <c r="FG21" s="189"/>
      <c r="FH21" s="189"/>
      <c r="FI21" s="189"/>
      <c r="FJ21" s="189"/>
      <c r="FK21" s="189"/>
      <c r="FL21" s="189"/>
      <c r="FM21" s="189"/>
      <c r="FN21" s="189"/>
      <c r="FO21" s="189"/>
      <c r="FP21" s="189"/>
      <c r="FQ21" s="189"/>
      <c r="FR21" s="189"/>
      <c r="FS21" s="189"/>
      <c r="FT21" s="189"/>
      <c r="FU21" s="189"/>
      <c r="FV21" s="189"/>
      <c r="FW21" s="189"/>
      <c r="FX21" s="189"/>
      <c r="FY21" s="189"/>
      <c r="FZ21" s="189"/>
      <c r="GA21" s="189"/>
      <c r="GB21" s="189"/>
      <c r="GC21" s="189"/>
      <c r="GD21" s="189"/>
      <c r="GE21" s="189"/>
      <c r="GF21" s="189"/>
      <c r="GG21" s="189"/>
      <c r="GH21" s="189"/>
      <c r="GI21" s="189"/>
      <c r="GJ21" s="189"/>
      <c r="GK21" s="189"/>
      <c r="GL21" s="189"/>
      <c r="GM21" s="189"/>
      <c r="GN21" s="189"/>
      <c r="GO21" s="189"/>
      <c r="GP21" s="189"/>
      <c r="GQ21" s="189"/>
      <c r="GR21" s="189"/>
      <c r="GS21" s="189"/>
      <c r="GT21" s="189"/>
      <c r="GU21" s="189"/>
      <c r="GV21" s="189"/>
      <c r="GW21" s="189"/>
      <c r="GX21" s="189"/>
      <c r="GY21" s="189"/>
      <c r="GZ21" s="189"/>
      <c r="HA21" s="189"/>
      <c r="HB21" s="189"/>
      <c r="HC21" s="189"/>
      <c r="HD21" s="189"/>
      <c r="HE21" s="189"/>
      <c r="HF21" s="189"/>
      <c r="HG21" s="189"/>
      <c r="HH21" s="189"/>
      <c r="HI21" s="189"/>
      <c r="HJ21" s="189"/>
      <c r="HK21" s="189"/>
      <c r="HL21" s="189"/>
      <c r="HM21" s="189"/>
      <c r="HN21" s="189"/>
      <c r="HO21" s="189"/>
      <c r="HP21" s="189"/>
      <c r="HQ21" s="189"/>
      <c r="HR21" s="189"/>
      <c r="HS21" s="189"/>
      <c r="HT21" s="189"/>
      <c r="HU21" s="189"/>
      <c r="HV21" s="189"/>
      <c r="HW21" s="189"/>
      <c r="HX21" s="189"/>
      <c r="HY21" s="189"/>
      <c r="HZ21" s="189"/>
      <c r="IA21" s="189"/>
      <c r="IB21" s="189"/>
      <c r="IC21" s="189"/>
      <c r="ID21" s="189"/>
      <c r="IE21" s="189"/>
      <c r="IF21" s="189"/>
      <c r="IG21" s="189"/>
      <c r="IH21" s="189"/>
      <c r="II21" s="189"/>
      <c r="IJ21" s="189"/>
      <c r="IK21" s="189"/>
      <c r="IL21" s="189"/>
      <c r="IM21" s="189"/>
      <c r="IN21" s="189"/>
      <c r="IO21" s="189"/>
      <c r="IP21" s="189"/>
      <c r="IQ21" s="189"/>
    </row>
    <row r="22" spans="1:251" ht="18" customHeight="1">
      <c r="A22" s="678" t="s">
        <v>682</v>
      </c>
      <c r="B22" s="680">
        <f>SUM(C22:D22)</f>
        <v>17</v>
      </c>
      <c r="C22" s="680">
        <f>SUM(E22+G22+I22+K22+M22)</f>
        <v>7</v>
      </c>
      <c r="D22" s="680">
        <f>SUM(F22+H22+J22+L22+N22)</f>
        <v>10</v>
      </c>
      <c r="E22" s="681">
        <v>1</v>
      </c>
      <c r="F22" s="681">
        <v>2</v>
      </c>
      <c r="G22" s="681">
        <v>3</v>
      </c>
      <c r="H22" s="681">
        <v>3</v>
      </c>
      <c r="I22" s="681">
        <v>2</v>
      </c>
      <c r="J22" s="681">
        <v>4</v>
      </c>
      <c r="K22" s="681">
        <v>1</v>
      </c>
      <c r="L22" s="681">
        <v>1</v>
      </c>
      <c r="M22" s="681"/>
      <c r="N22" s="681"/>
      <c r="O22" s="187"/>
    </row>
    <row r="23" spans="1:251" ht="18" customHeight="1">
      <c r="A23" s="674" t="s">
        <v>373</v>
      </c>
      <c r="B23" s="675">
        <f>SUM(B24:B31)</f>
        <v>35</v>
      </c>
      <c r="C23" s="675">
        <f>SUM(C24:C31)</f>
        <v>15</v>
      </c>
      <c r="D23" s="675">
        <f>SUM(D24:D31)</f>
        <v>20</v>
      </c>
      <c r="E23" s="675"/>
      <c r="F23" s="675">
        <f>SUM(F24:F31)</f>
        <v>1</v>
      </c>
      <c r="G23" s="675">
        <f>SUM(G25:G31)</f>
        <v>6</v>
      </c>
      <c r="H23" s="675">
        <f>SUM(H25:H31)</f>
        <v>2</v>
      </c>
      <c r="I23" s="675">
        <f>SUM(I25:I31)</f>
        <v>2</v>
      </c>
      <c r="J23" s="675">
        <f>SUM(J24:J31)</f>
        <v>4</v>
      </c>
      <c r="K23" s="675">
        <f>SUM(K25:K31)</f>
        <v>1</v>
      </c>
      <c r="L23" s="675">
        <f>SUM(L24:L31)</f>
        <v>7</v>
      </c>
      <c r="M23" s="675">
        <f>SUM(M25:M31)</f>
        <v>6</v>
      </c>
      <c r="N23" s="675">
        <f>SUM(N24:N31)</f>
        <v>6</v>
      </c>
      <c r="O23" s="185"/>
      <c r="P23" s="186"/>
      <c r="Q23" s="186"/>
    </row>
    <row r="24" spans="1:251" ht="18" customHeight="1">
      <c r="A24" s="678" t="s">
        <v>1039</v>
      </c>
      <c r="B24" s="680">
        <f>SUM(C24:D24)</f>
        <v>7</v>
      </c>
      <c r="C24" s="680"/>
      <c r="D24" s="680">
        <f>SUM(F24+H24+J24+L24+N24)</f>
        <v>7</v>
      </c>
      <c r="E24" s="680"/>
      <c r="F24" s="681"/>
      <c r="G24" s="680"/>
      <c r="H24" s="681"/>
      <c r="I24" s="681"/>
      <c r="J24" s="680">
        <v>2</v>
      </c>
      <c r="K24" s="680"/>
      <c r="L24" s="680">
        <v>4</v>
      </c>
      <c r="M24" s="680"/>
      <c r="N24" s="681">
        <v>1</v>
      </c>
      <c r="O24" s="185"/>
      <c r="P24" s="186"/>
      <c r="Q24" s="186"/>
    </row>
    <row r="25" spans="1:251" ht="18" customHeight="1">
      <c r="A25" s="678" t="s">
        <v>374</v>
      </c>
      <c r="B25" s="680">
        <f t="shared" ref="B25:B31" si="5">SUM(C25:D25)</f>
        <v>2</v>
      </c>
      <c r="C25" s="680">
        <f t="shared" ref="C25:C31" si="6">SUM(E25+G25+I25+K25+M25)</f>
        <v>1</v>
      </c>
      <c r="D25" s="680">
        <f>SUM(F25+H25+J25+L25+N25)</f>
        <v>1</v>
      </c>
      <c r="E25" s="681"/>
      <c r="F25" s="681"/>
      <c r="G25" s="681"/>
      <c r="H25" s="681"/>
      <c r="I25" s="681"/>
      <c r="J25" s="681"/>
      <c r="K25" s="681"/>
      <c r="L25" s="681">
        <v>1</v>
      </c>
      <c r="M25" s="681">
        <v>1</v>
      </c>
      <c r="N25" s="681"/>
      <c r="O25" s="187"/>
      <c r="P25" s="186"/>
      <c r="Q25" s="186"/>
    </row>
    <row r="26" spans="1:251" ht="18" customHeight="1">
      <c r="A26" s="678" t="s">
        <v>375</v>
      </c>
      <c r="B26" s="680">
        <f t="shared" si="5"/>
        <v>4</v>
      </c>
      <c r="C26" s="680">
        <f t="shared" si="6"/>
        <v>1</v>
      </c>
      <c r="D26" s="680">
        <f>SUM(F26+H26+J26+L26+N26)</f>
        <v>3</v>
      </c>
      <c r="E26" s="681"/>
      <c r="F26" s="681"/>
      <c r="G26" s="681"/>
      <c r="H26" s="681">
        <v>1</v>
      </c>
      <c r="I26" s="681"/>
      <c r="J26" s="681">
        <v>1</v>
      </c>
      <c r="K26" s="681"/>
      <c r="L26" s="681"/>
      <c r="M26" s="681">
        <v>1</v>
      </c>
      <c r="N26" s="681">
        <v>1</v>
      </c>
      <c r="O26" s="187"/>
      <c r="P26" s="186"/>
      <c r="Q26" s="186"/>
    </row>
    <row r="27" spans="1:251" ht="18" customHeight="1">
      <c r="A27" s="678" t="s">
        <v>376</v>
      </c>
      <c r="B27" s="680">
        <f t="shared" si="5"/>
        <v>2</v>
      </c>
      <c r="C27" s="680">
        <f t="shared" si="6"/>
        <v>2</v>
      </c>
      <c r="D27" s="680"/>
      <c r="E27" s="681"/>
      <c r="F27" s="681"/>
      <c r="G27" s="681">
        <v>2</v>
      </c>
      <c r="H27" s="681"/>
      <c r="I27" s="681"/>
      <c r="J27" s="681"/>
      <c r="K27" s="681"/>
      <c r="L27" s="681"/>
      <c r="M27" s="681"/>
      <c r="N27" s="681"/>
      <c r="O27" s="187"/>
      <c r="P27" s="186"/>
      <c r="Q27" s="186"/>
    </row>
    <row r="28" spans="1:251" ht="18" customHeight="1">
      <c r="A28" s="678" t="s">
        <v>369</v>
      </c>
      <c r="B28" s="680">
        <f t="shared" si="5"/>
        <v>14</v>
      </c>
      <c r="C28" s="680">
        <f t="shared" si="6"/>
        <v>7</v>
      </c>
      <c r="D28" s="680">
        <f>SUM(F28+H28+J28+L28+N28)</f>
        <v>7</v>
      </c>
      <c r="E28" s="681"/>
      <c r="F28" s="681"/>
      <c r="G28" s="681"/>
      <c r="H28" s="681"/>
      <c r="I28" s="681">
        <v>2</v>
      </c>
      <c r="J28" s="681">
        <v>1</v>
      </c>
      <c r="K28" s="681">
        <v>1</v>
      </c>
      <c r="L28" s="681">
        <v>2</v>
      </c>
      <c r="M28" s="681">
        <v>4</v>
      </c>
      <c r="N28" s="681">
        <v>4</v>
      </c>
      <c r="O28" s="187"/>
      <c r="P28" s="186"/>
      <c r="Q28" s="186"/>
    </row>
    <row r="29" spans="1:251" ht="18" customHeight="1">
      <c r="A29" s="678" t="s">
        <v>377</v>
      </c>
      <c r="B29" s="680">
        <f t="shared" si="5"/>
        <v>2</v>
      </c>
      <c r="C29" s="680"/>
      <c r="D29" s="680">
        <f>SUM(F29+H29+J29+L29+N29)</f>
        <v>2</v>
      </c>
      <c r="E29" s="681"/>
      <c r="F29" s="681">
        <v>1</v>
      </c>
      <c r="G29" s="681"/>
      <c r="H29" s="681">
        <v>1</v>
      </c>
      <c r="I29" s="681"/>
      <c r="J29" s="681"/>
      <c r="K29" s="681"/>
      <c r="L29" s="681"/>
      <c r="M29" s="681"/>
      <c r="N29" s="681"/>
      <c r="O29" s="187"/>
      <c r="P29" s="186"/>
      <c r="Q29" s="186"/>
    </row>
    <row r="30" spans="1:251" ht="18" customHeight="1">
      <c r="A30" s="678" t="s">
        <v>378</v>
      </c>
      <c r="B30" s="680">
        <f t="shared" si="5"/>
        <v>2</v>
      </c>
      <c r="C30" s="680">
        <f t="shared" si="6"/>
        <v>2</v>
      </c>
      <c r="D30" s="680"/>
      <c r="E30" s="681"/>
      <c r="F30" s="681"/>
      <c r="G30" s="681">
        <v>2</v>
      </c>
      <c r="H30" s="681"/>
      <c r="I30" s="681"/>
      <c r="J30" s="681"/>
      <c r="K30" s="681"/>
      <c r="L30" s="681"/>
      <c r="M30" s="681"/>
      <c r="N30" s="681"/>
      <c r="O30" s="187"/>
      <c r="P30" s="186"/>
      <c r="Q30" s="186"/>
    </row>
    <row r="31" spans="1:251" ht="18" customHeight="1">
      <c r="A31" s="678" t="s">
        <v>379</v>
      </c>
      <c r="B31" s="680">
        <f t="shared" si="5"/>
        <v>2</v>
      </c>
      <c r="C31" s="680">
        <f t="shared" si="6"/>
        <v>2</v>
      </c>
      <c r="D31" s="680"/>
      <c r="E31" s="681"/>
      <c r="F31" s="681"/>
      <c r="G31" s="681">
        <v>2</v>
      </c>
      <c r="H31" s="681"/>
      <c r="I31" s="681"/>
      <c r="J31" s="681"/>
      <c r="K31" s="681"/>
      <c r="L31" s="681"/>
      <c r="M31" s="681"/>
      <c r="N31" s="681"/>
      <c r="O31" s="187"/>
      <c r="P31" s="186"/>
      <c r="Q31" s="186"/>
    </row>
    <row r="32" spans="1:251" ht="18" customHeight="1"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682" t="s">
        <v>408</v>
      </c>
      <c r="N32" s="175"/>
    </row>
    <row r="33" spans="1:33"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</row>
    <row r="34" spans="1:33" ht="9" customHeight="1">
      <c r="Y34" s="190"/>
      <c r="AA34" s="188"/>
      <c r="AC34" s="188"/>
      <c r="AE34" s="188"/>
      <c r="AG34" s="188"/>
    </row>
    <row r="35" spans="1:33">
      <c r="A35" s="186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Y35" s="190"/>
      <c r="AA35" s="188"/>
      <c r="AC35" s="188"/>
      <c r="AE35" s="188"/>
      <c r="AG35" s="188"/>
    </row>
    <row r="36" spans="1:33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Y36" s="190"/>
      <c r="AA36" s="188"/>
      <c r="AC36" s="188"/>
      <c r="AE36" s="188"/>
      <c r="AG36" s="188"/>
    </row>
    <row r="37" spans="1:33">
      <c r="A37" s="186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Y37" s="190"/>
      <c r="AA37" s="188"/>
      <c r="AC37" s="188"/>
      <c r="AE37" s="188"/>
      <c r="AG37" s="188"/>
    </row>
    <row r="38" spans="1:33">
      <c r="A38" s="186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Y38" s="190"/>
      <c r="AA38" s="188"/>
      <c r="AC38" s="188"/>
      <c r="AE38" s="188"/>
      <c r="AG38" s="188"/>
    </row>
    <row r="39" spans="1:33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Y39" s="190"/>
      <c r="AA39" s="188"/>
      <c r="AC39" s="188"/>
      <c r="AE39" s="188"/>
      <c r="AG39" s="188"/>
    </row>
    <row r="40" spans="1:33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Y40" s="190"/>
      <c r="AA40" s="188"/>
      <c r="AC40" s="188"/>
      <c r="AE40" s="188"/>
      <c r="AG40" s="188"/>
    </row>
    <row r="41" spans="1:33">
      <c r="A41" s="186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Y41" s="190"/>
      <c r="AA41" s="188"/>
      <c r="AC41" s="188"/>
      <c r="AE41" s="188"/>
      <c r="AG41" s="188"/>
    </row>
    <row r="42" spans="1:33">
      <c r="A42" s="186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Y42" s="190"/>
      <c r="AA42" s="188"/>
      <c r="AC42" s="188"/>
      <c r="AE42" s="188"/>
      <c r="AG42" s="188"/>
    </row>
    <row r="43" spans="1:33">
      <c r="A43" s="186"/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Y43" s="190"/>
      <c r="AA43" s="188"/>
      <c r="AC43" s="188"/>
      <c r="AE43" s="188"/>
      <c r="AG43" s="188"/>
    </row>
    <row r="44" spans="1:33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Y44" s="190"/>
      <c r="AA44" s="188"/>
      <c r="AC44" s="188"/>
      <c r="AE44" s="188"/>
      <c r="AG44" s="188"/>
    </row>
    <row r="45" spans="1:33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AA45" s="188"/>
      <c r="AC45" s="188"/>
      <c r="AE45" s="188"/>
      <c r="AG45" s="188"/>
    </row>
    <row r="46" spans="1:33">
      <c r="Y46" s="190"/>
      <c r="AA46" s="188"/>
      <c r="AC46" s="188"/>
      <c r="AE46" s="188"/>
      <c r="AG46" s="188"/>
    </row>
    <row r="47" spans="1:33">
      <c r="AA47" s="188"/>
      <c r="AC47" s="188"/>
      <c r="AE47" s="188"/>
      <c r="AG47" s="188"/>
    </row>
    <row r="88" spans="41:41">
      <c r="AO88" s="182" t="s">
        <v>396</v>
      </c>
    </row>
    <row r="132" spans="80:80">
      <c r="CB132" s="182" t="s">
        <v>396</v>
      </c>
    </row>
  </sheetData>
  <sheetProtection password="CA55" sheet="1" objects="1" scenarios="1"/>
  <mergeCells count="9">
    <mergeCell ref="A1:N1"/>
    <mergeCell ref="A3:N3"/>
    <mergeCell ref="A5:N5"/>
    <mergeCell ref="G7:H7"/>
    <mergeCell ref="I7:J7"/>
    <mergeCell ref="K7:L7"/>
    <mergeCell ref="M7:N7"/>
    <mergeCell ref="B7:D7"/>
    <mergeCell ref="E7:F7"/>
  </mergeCells>
  <phoneticPr fontId="101" type="noConversion"/>
  <printOptions horizontalCentered="1"/>
  <pageMargins left="0.43307086614173229" right="0.75" top="1.299212598425197" bottom="0.31496062992125984" header="0" footer="0"/>
  <pageSetup scale="85" orientation="landscape" horizontalDpi="300" verticalDpi="300" r:id="rId1"/>
  <headerFooter alignWithMargins="0">
    <oddHeader>&amp;R&amp;"Helv,Negrita"&amp;12&amp;[29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CG255"/>
  <sheetViews>
    <sheetView showGridLines="0" workbookViewId="0">
      <selection activeCell="C38" sqref="C38"/>
    </sheetView>
  </sheetViews>
  <sheetFormatPr baseColWidth="10" defaultColWidth="9.83203125" defaultRowHeight="10.5"/>
  <cols>
    <col min="1" max="1" width="41.6640625" style="191" customWidth="1"/>
    <col min="2" max="2" width="7.5" style="191" customWidth="1"/>
    <col min="3" max="4" width="6.6640625" style="191" customWidth="1"/>
    <col min="5" max="5" width="6" style="191" customWidth="1"/>
    <col min="6" max="8" width="5.5" style="191" customWidth="1"/>
    <col min="9" max="10" width="5.6640625" style="191" customWidth="1"/>
    <col min="11" max="11" width="5.1640625" style="191" customWidth="1"/>
    <col min="12" max="12" width="4.5" style="191" customWidth="1"/>
    <col min="13" max="13" width="5.1640625" style="191" customWidth="1"/>
    <col min="14" max="14" width="4.6640625" style="191" customWidth="1"/>
    <col min="15" max="15" width="5.1640625" style="191" customWidth="1"/>
    <col min="16" max="16" width="5" style="191" customWidth="1"/>
    <col min="17" max="17" width="4.33203125" style="191" customWidth="1"/>
    <col min="18" max="18" width="4.6640625" style="191" customWidth="1"/>
    <col min="19" max="19" width="5" style="191" customWidth="1"/>
    <col min="20" max="20" width="5.33203125" style="191" customWidth="1"/>
    <col min="21" max="21" width="6.5" style="191" customWidth="1"/>
    <col min="22" max="25" width="9.83203125" style="191"/>
    <col min="26" max="26" width="1.83203125" style="191" customWidth="1"/>
    <col min="27" max="27" width="34.83203125" style="191" customWidth="1"/>
    <col min="28" max="16384" width="9.83203125" style="191"/>
  </cols>
  <sheetData>
    <row r="1" spans="1:38" ht="17.25" customHeight="1">
      <c r="A1" s="3443" t="s">
        <v>359</v>
      </c>
      <c r="B1" s="3443"/>
      <c r="C1" s="3443"/>
      <c r="D1" s="3443"/>
      <c r="E1" s="3443"/>
      <c r="F1" s="3443"/>
      <c r="G1" s="3443"/>
      <c r="H1" s="3443"/>
      <c r="I1" s="3443"/>
      <c r="J1" s="3443"/>
      <c r="K1" s="3443"/>
      <c r="L1" s="3443"/>
      <c r="M1" s="3443"/>
      <c r="N1" s="3443"/>
      <c r="O1" s="3443"/>
      <c r="P1" s="3443"/>
      <c r="Q1" s="3443"/>
      <c r="R1" s="3443"/>
      <c r="S1" s="3443"/>
      <c r="T1" s="3443"/>
    </row>
    <row r="2" spans="1:38" ht="12.75">
      <c r="A2" s="3444" t="s">
        <v>1040</v>
      </c>
      <c r="B2" s="3444"/>
      <c r="C2" s="3444"/>
      <c r="D2" s="3444"/>
      <c r="E2" s="3444"/>
      <c r="F2" s="3444"/>
      <c r="G2" s="3444"/>
      <c r="H2" s="3444"/>
      <c r="I2" s="3444"/>
      <c r="J2" s="3444"/>
      <c r="K2" s="3444"/>
      <c r="L2" s="3444"/>
      <c r="M2" s="3444"/>
      <c r="N2" s="3444"/>
      <c r="O2" s="3444"/>
      <c r="P2" s="3444"/>
      <c r="Q2" s="3444"/>
      <c r="R2" s="3444"/>
      <c r="S2" s="3444"/>
      <c r="T2" s="3444"/>
    </row>
    <row r="3" spans="1:38" ht="6.75" customHeight="1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</row>
    <row r="4" spans="1:38" ht="15">
      <c r="A4" s="3445" t="s">
        <v>1299</v>
      </c>
      <c r="B4" s="3445"/>
      <c r="C4" s="3445"/>
      <c r="D4" s="3445"/>
      <c r="E4" s="3445"/>
      <c r="F4" s="3445"/>
      <c r="G4" s="3445"/>
      <c r="H4" s="3445"/>
      <c r="I4" s="3445"/>
      <c r="J4" s="3445"/>
      <c r="K4" s="3445"/>
      <c r="L4" s="3445"/>
      <c r="M4" s="3445"/>
      <c r="N4" s="3445"/>
      <c r="O4" s="3445"/>
      <c r="P4" s="3445"/>
      <c r="Q4" s="3445"/>
      <c r="R4" s="3445"/>
      <c r="S4" s="3445"/>
      <c r="T4" s="3445"/>
    </row>
    <row r="5" spans="1:38" ht="6" customHeight="1">
      <c r="A5" s="716"/>
      <c r="B5" s="683"/>
      <c r="C5" s="683"/>
      <c r="D5" s="684"/>
      <c r="E5" s="683"/>
      <c r="F5" s="684"/>
      <c r="G5" s="683"/>
      <c r="H5" s="684"/>
      <c r="I5" s="685"/>
      <c r="J5" s="684"/>
      <c r="K5" s="683"/>
      <c r="L5" s="684"/>
      <c r="M5" s="683"/>
      <c r="N5" s="684"/>
      <c r="O5" s="683"/>
      <c r="P5" s="684"/>
      <c r="Q5" s="683"/>
      <c r="R5" s="686"/>
      <c r="S5" s="683"/>
      <c r="T5" s="686"/>
      <c r="U5" s="284"/>
      <c r="V5" s="284"/>
      <c r="W5" s="284"/>
      <c r="X5" s="284"/>
    </row>
    <row r="6" spans="1:38" ht="11.25" customHeight="1">
      <c r="A6" s="687" t="s">
        <v>1384</v>
      </c>
      <c r="B6" s="688" t="s">
        <v>648</v>
      </c>
      <c r="C6" s="689"/>
      <c r="D6" s="689"/>
      <c r="E6" s="690" t="s">
        <v>1111</v>
      </c>
      <c r="F6" s="691"/>
      <c r="G6" s="3446">
        <v>19</v>
      </c>
      <c r="H6" s="3447"/>
      <c r="I6" s="3446">
        <v>20</v>
      </c>
      <c r="J6" s="3447"/>
      <c r="K6" s="3446">
        <v>21</v>
      </c>
      <c r="L6" s="3447"/>
      <c r="M6" s="3448">
        <v>22</v>
      </c>
      <c r="N6" s="3449"/>
      <c r="O6" s="3450">
        <v>23</v>
      </c>
      <c r="P6" s="3449"/>
      <c r="Q6" s="3450">
        <v>24</v>
      </c>
      <c r="R6" s="3449"/>
      <c r="S6" s="3450" t="s">
        <v>649</v>
      </c>
      <c r="T6" s="3451"/>
      <c r="U6" s="284"/>
      <c r="V6" s="284"/>
      <c r="W6" s="284"/>
      <c r="X6" s="284"/>
    </row>
    <row r="7" spans="1:38" ht="12">
      <c r="A7" s="717"/>
      <c r="B7" s="694" t="s">
        <v>414</v>
      </c>
      <c r="C7" s="692" t="s">
        <v>650</v>
      </c>
      <c r="D7" s="692" t="s">
        <v>651</v>
      </c>
      <c r="E7" s="692" t="s">
        <v>650</v>
      </c>
      <c r="F7" s="692" t="s">
        <v>651</v>
      </c>
      <c r="G7" s="692" t="s">
        <v>650</v>
      </c>
      <c r="H7" s="692" t="s">
        <v>651</v>
      </c>
      <c r="I7" s="692" t="s">
        <v>650</v>
      </c>
      <c r="J7" s="692" t="s">
        <v>651</v>
      </c>
      <c r="K7" s="692" t="s">
        <v>650</v>
      </c>
      <c r="L7" s="692" t="s">
        <v>651</v>
      </c>
      <c r="M7" s="692" t="s">
        <v>650</v>
      </c>
      <c r="N7" s="692" t="s">
        <v>651</v>
      </c>
      <c r="O7" s="692" t="s">
        <v>650</v>
      </c>
      <c r="P7" s="692" t="s">
        <v>651</v>
      </c>
      <c r="Q7" s="692" t="s">
        <v>650</v>
      </c>
      <c r="R7" s="692" t="s">
        <v>651</v>
      </c>
      <c r="S7" s="692" t="s">
        <v>650</v>
      </c>
      <c r="T7" s="693" t="s">
        <v>651</v>
      </c>
      <c r="U7" s="284"/>
      <c r="V7" s="284"/>
      <c r="W7" s="284"/>
      <c r="X7" s="284"/>
    </row>
    <row r="8" spans="1:38" ht="12">
      <c r="A8" s="695" t="s">
        <v>706</v>
      </c>
      <c r="B8" s="696">
        <f t="shared" ref="B8:H8" si="0">SUM(B9+B12+B15+B21+B29+B32+B38+B41+B46+B47+B48+B49+B50)</f>
        <v>2702</v>
      </c>
      <c r="C8" s="696">
        <f t="shared" si="0"/>
        <v>1348</v>
      </c>
      <c r="D8" s="696">
        <f t="shared" si="0"/>
        <v>1354</v>
      </c>
      <c r="E8" s="696">
        <f t="shared" si="0"/>
        <v>660</v>
      </c>
      <c r="F8" s="696">
        <f t="shared" si="0"/>
        <v>779</v>
      </c>
      <c r="G8" s="696">
        <f t="shared" si="0"/>
        <v>307</v>
      </c>
      <c r="H8" s="696">
        <f t="shared" si="0"/>
        <v>269</v>
      </c>
      <c r="I8" s="696">
        <f t="shared" ref="I8:T8" si="1">SUM(I9+I12+I15+I21+I29+I32+I38+I41+I46+I47+I48+I49+I50)</f>
        <v>149</v>
      </c>
      <c r="J8" s="696">
        <f t="shared" si="1"/>
        <v>120</v>
      </c>
      <c r="K8" s="696">
        <f t="shared" si="1"/>
        <v>64</v>
      </c>
      <c r="L8" s="696">
        <f t="shared" si="1"/>
        <v>52</v>
      </c>
      <c r="M8" s="696">
        <f t="shared" si="1"/>
        <v>46</v>
      </c>
      <c r="N8" s="696">
        <f t="shared" si="1"/>
        <v>29</v>
      </c>
      <c r="O8" s="696">
        <f t="shared" si="1"/>
        <v>34</v>
      </c>
      <c r="P8" s="696">
        <f t="shared" si="1"/>
        <v>14</v>
      </c>
      <c r="Q8" s="696">
        <f>SUM(Q9+Q12+Q15+Q21+Q29+Q32+Q38+Q41+Q46+Q47+Q48+Q49+Q50)</f>
        <v>18</v>
      </c>
      <c r="R8" s="696">
        <f>SUM(R9+R12+R15+R21+R29+R32+R38+R41+R46+R47+R48+R49+R50)</f>
        <v>14</v>
      </c>
      <c r="S8" s="696">
        <f t="shared" si="1"/>
        <v>70</v>
      </c>
      <c r="T8" s="697">
        <f t="shared" si="1"/>
        <v>77</v>
      </c>
    </row>
    <row r="9" spans="1:38" ht="10.5" customHeight="1">
      <c r="A9" s="698" t="s">
        <v>722</v>
      </c>
      <c r="B9" s="699">
        <f t="shared" ref="B9:K9" si="2">SUM(B10:B11)</f>
        <v>92</v>
      </c>
      <c r="C9" s="699">
        <f t="shared" si="2"/>
        <v>85</v>
      </c>
      <c r="D9" s="699">
        <f t="shared" si="2"/>
        <v>7</v>
      </c>
      <c r="E9" s="699">
        <f t="shared" si="2"/>
        <v>29</v>
      </c>
      <c r="F9" s="699">
        <f t="shared" si="2"/>
        <v>2</v>
      </c>
      <c r="G9" s="699">
        <f t="shared" si="2"/>
        <v>27</v>
      </c>
      <c r="H9" s="699">
        <f t="shared" si="2"/>
        <v>2</v>
      </c>
      <c r="I9" s="699">
        <f t="shared" si="2"/>
        <v>9</v>
      </c>
      <c r="J9" s="699">
        <f t="shared" si="2"/>
        <v>1</v>
      </c>
      <c r="K9" s="699">
        <f t="shared" si="2"/>
        <v>2</v>
      </c>
      <c r="L9" s="699"/>
      <c r="M9" s="699"/>
      <c r="N9" s="699"/>
      <c r="O9" s="699">
        <f>SUM(O10:O11)</f>
        <v>1</v>
      </c>
      <c r="P9" s="699"/>
      <c r="Q9" s="699"/>
      <c r="R9" s="699"/>
      <c r="S9" s="699">
        <f>SUM(S10:S11)</f>
        <v>17</v>
      </c>
      <c r="T9" s="2334">
        <f>SUM(T10:T11)</f>
        <v>2</v>
      </c>
    </row>
    <row r="10" spans="1:38" ht="11.25" customHeight="1">
      <c r="A10" s="700" t="s">
        <v>1237</v>
      </c>
      <c r="B10" s="701">
        <f>SUM(C10:D10)</f>
        <v>68</v>
      </c>
      <c r="C10" s="701">
        <f t="shared" ref="C10:D13" si="3">SUM(E10+G10+I10+K10+M10+O10+Q10+S10)</f>
        <v>64</v>
      </c>
      <c r="D10" s="701">
        <f t="shared" si="3"/>
        <v>4</v>
      </c>
      <c r="E10" s="702">
        <v>28</v>
      </c>
      <c r="F10" s="702">
        <v>2</v>
      </c>
      <c r="G10" s="702">
        <v>26</v>
      </c>
      <c r="H10" s="702">
        <v>2</v>
      </c>
      <c r="I10" s="702">
        <v>8</v>
      </c>
      <c r="J10" s="702"/>
      <c r="K10" s="702">
        <v>2</v>
      </c>
      <c r="L10" s="702"/>
      <c r="M10" s="702"/>
      <c r="N10" s="702"/>
      <c r="O10" s="702"/>
      <c r="P10" s="702"/>
      <c r="Q10" s="702"/>
      <c r="R10" s="702"/>
      <c r="S10" s="702"/>
      <c r="T10" s="703"/>
      <c r="U10" s="193"/>
    </row>
    <row r="11" spans="1:38" ht="11.25" customHeight="1">
      <c r="A11" s="700" t="s">
        <v>1238</v>
      </c>
      <c r="B11" s="701">
        <f>SUM(C11:D11)</f>
        <v>24</v>
      </c>
      <c r="C11" s="701">
        <f t="shared" si="3"/>
        <v>21</v>
      </c>
      <c r="D11" s="701">
        <f t="shared" si="3"/>
        <v>3</v>
      </c>
      <c r="E11" s="702">
        <v>1</v>
      </c>
      <c r="F11" s="702"/>
      <c r="G11" s="702">
        <v>1</v>
      </c>
      <c r="H11" s="702"/>
      <c r="I11" s="702">
        <v>1</v>
      </c>
      <c r="J11" s="702">
        <v>1</v>
      </c>
      <c r="K11" s="702"/>
      <c r="L11" s="702"/>
      <c r="M11" s="702"/>
      <c r="N11" s="702"/>
      <c r="O11" s="702">
        <v>1</v>
      </c>
      <c r="P11" s="702"/>
      <c r="Q11" s="702"/>
      <c r="R11" s="702"/>
      <c r="S11" s="702">
        <v>17</v>
      </c>
      <c r="T11" s="703">
        <v>2</v>
      </c>
      <c r="U11" s="193"/>
    </row>
    <row r="12" spans="1:38" ht="11.25" customHeight="1">
      <c r="A12" s="698" t="s">
        <v>1184</v>
      </c>
      <c r="B12" s="704">
        <f>SUM(C12:D12)</f>
        <v>88</v>
      </c>
      <c r="C12" s="704">
        <f t="shared" si="3"/>
        <v>20</v>
      </c>
      <c r="D12" s="704">
        <f t="shared" si="3"/>
        <v>68</v>
      </c>
      <c r="E12" s="705">
        <f>SUM(E13:E14)</f>
        <v>6</v>
      </c>
      <c r="F12" s="705">
        <f>SUM(F13:F14)</f>
        <v>40</v>
      </c>
      <c r="G12" s="705">
        <f>SUM(G13:G14)</f>
        <v>3</v>
      </c>
      <c r="H12" s="705">
        <f>SUM(H13:H14)</f>
        <v>8</v>
      </c>
      <c r="I12" s="705">
        <f>SUM(I13:I14)</f>
        <v>4</v>
      </c>
      <c r="J12" s="705">
        <f t="shared" ref="J12:T12" si="4">SUM(J13:J14)</f>
        <v>3</v>
      </c>
      <c r="K12" s="705">
        <f t="shared" si="4"/>
        <v>2</v>
      </c>
      <c r="L12" s="705">
        <f t="shared" si="4"/>
        <v>3</v>
      </c>
      <c r="M12" s="705">
        <f t="shared" si="4"/>
        <v>1</v>
      </c>
      <c r="N12" s="705">
        <f t="shared" si="4"/>
        <v>6</v>
      </c>
      <c r="O12" s="705">
        <f t="shared" si="4"/>
        <v>1</v>
      </c>
      <c r="P12" s="705"/>
      <c r="Q12" s="705">
        <f t="shared" si="4"/>
        <v>2</v>
      </c>
      <c r="R12" s="705">
        <f t="shared" si="4"/>
        <v>1</v>
      </c>
      <c r="S12" s="705">
        <f t="shared" si="4"/>
        <v>1</v>
      </c>
      <c r="T12" s="706">
        <f t="shared" si="4"/>
        <v>7</v>
      </c>
      <c r="AD12" s="194"/>
      <c r="AF12" s="195"/>
      <c r="AH12" s="195"/>
      <c r="AJ12" s="195"/>
      <c r="AL12" s="195"/>
    </row>
    <row r="13" spans="1:38" ht="11.25" customHeight="1">
      <c r="A13" s="707" t="s">
        <v>1191</v>
      </c>
      <c r="B13" s="701">
        <f>SUM(C13:D13)</f>
        <v>42</v>
      </c>
      <c r="C13" s="701">
        <f t="shared" si="3"/>
        <v>17</v>
      </c>
      <c r="D13" s="701">
        <f t="shared" si="3"/>
        <v>25</v>
      </c>
      <c r="E13" s="708">
        <v>5</v>
      </c>
      <c r="F13" s="708">
        <v>12</v>
      </c>
      <c r="G13" s="708">
        <v>2</v>
      </c>
      <c r="H13" s="708">
        <v>2</v>
      </c>
      <c r="I13" s="708">
        <v>3</v>
      </c>
      <c r="J13" s="708">
        <v>1</v>
      </c>
      <c r="K13" s="708">
        <v>2</v>
      </c>
      <c r="L13" s="708">
        <v>1</v>
      </c>
      <c r="M13" s="708">
        <v>1</v>
      </c>
      <c r="N13" s="708">
        <v>2</v>
      </c>
      <c r="O13" s="708">
        <v>1</v>
      </c>
      <c r="P13" s="708"/>
      <c r="Q13" s="708">
        <v>2</v>
      </c>
      <c r="R13" s="708">
        <v>1</v>
      </c>
      <c r="S13" s="708">
        <v>1</v>
      </c>
      <c r="T13" s="709">
        <v>6</v>
      </c>
    </row>
    <row r="14" spans="1:38" ht="11.25" customHeight="1">
      <c r="A14" s="707" t="s">
        <v>1192</v>
      </c>
      <c r="B14" s="701">
        <f>SUM(C14:D14)</f>
        <v>46</v>
      </c>
      <c r="C14" s="701">
        <f>SUM(E14+G14+I14+K14+M14+O14+S14)</f>
        <v>3</v>
      </c>
      <c r="D14" s="701">
        <f>SUM(F14+H14+J14+L14+N14+P14+R14+T14)</f>
        <v>43</v>
      </c>
      <c r="E14" s="708">
        <v>1</v>
      </c>
      <c r="F14" s="708">
        <v>28</v>
      </c>
      <c r="G14" s="708">
        <v>1</v>
      </c>
      <c r="H14" s="708">
        <v>6</v>
      </c>
      <c r="I14" s="708">
        <v>1</v>
      </c>
      <c r="J14" s="708">
        <v>2</v>
      </c>
      <c r="K14" s="708"/>
      <c r="L14" s="708">
        <v>2</v>
      </c>
      <c r="M14" s="708"/>
      <c r="N14" s="708">
        <v>4</v>
      </c>
      <c r="O14" s="708"/>
      <c r="P14" s="708"/>
      <c r="Q14" s="708"/>
      <c r="R14" s="708"/>
      <c r="S14" s="708"/>
      <c r="T14" s="709">
        <v>1</v>
      </c>
    </row>
    <row r="15" spans="1:38" ht="11.25" customHeight="1">
      <c r="A15" s="698" t="s">
        <v>730</v>
      </c>
      <c r="B15" s="705">
        <f t="shared" ref="B15:H15" si="5">SUM(B16:B20)</f>
        <v>382</v>
      </c>
      <c r="C15" s="705">
        <f t="shared" si="5"/>
        <v>274</v>
      </c>
      <c r="D15" s="705">
        <f t="shared" si="5"/>
        <v>108</v>
      </c>
      <c r="E15" s="705">
        <f t="shared" si="5"/>
        <v>138</v>
      </c>
      <c r="F15" s="705">
        <f t="shared" si="5"/>
        <v>62</v>
      </c>
      <c r="G15" s="705">
        <f t="shared" si="5"/>
        <v>60</v>
      </c>
      <c r="H15" s="705">
        <f t="shared" si="5"/>
        <v>23</v>
      </c>
      <c r="I15" s="705">
        <f t="shared" ref="I15:T15" si="6">SUM(I16:I20)</f>
        <v>37</v>
      </c>
      <c r="J15" s="705">
        <f t="shared" si="6"/>
        <v>11</v>
      </c>
      <c r="K15" s="705">
        <f t="shared" si="6"/>
        <v>11</v>
      </c>
      <c r="L15" s="705">
        <f t="shared" si="6"/>
        <v>6</v>
      </c>
      <c r="M15" s="705">
        <f t="shared" si="6"/>
        <v>8</v>
      </c>
      <c r="N15" s="705">
        <f t="shared" si="6"/>
        <v>1</v>
      </c>
      <c r="O15" s="705">
        <f t="shared" si="6"/>
        <v>5</v>
      </c>
      <c r="P15" s="705">
        <f t="shared" si="6"/>
        <v>2</v>
      </c>
      <c r="Q15" s="705">
        <f t="shared" si="6"/>
        <v>5</v>
      </c>
      <c r="R15" s="705"/>
      <c r="S15" s="705">
        <f t="shared" si="6"/>
        <v>10</v>
      </c>
      <c r="T15" s="706">
        <f t="shared" si="6"/>
        <v>3</v>
      </c>
      <c r="AF15" s="195"/>
      <c r="AH15" s="195"/>
      <c r="AJ15" s="195"/>
      <c r="AL15" s="195"/>
    </row>
    <row r="16" spans="1:38" ht="10.5" customHeight="1">
      <c r="A16" s="707" t="s">
        <v>1193</v>
      </c>
      <c r="B16" s="701">
        <f>SUM(C16:D16)</f>
        <v>107</v>
      </c>
      <c r="C16" s="701">
        <f t="shared" ref="C16:D20" si="7">SUM(E16+G16+I16+K16+M16+O16+Q16+S16)</f>
        <v>86</v>
      </c>
      <c r="D16" s="701">
        <f t="shared" si="7"/>
        <v>21</v>
      </c>
      <c r="E16" s="708">
        <v>44</v>
      </c>
      <c r="F16" s="708">
        <v>14</v>
      </c>
      <c r="G16" s="708">
        <v>25</v>
      </c>
      <c r="H16" s="708">
        <v>5</v>
      </c>
      <c r="I16" s="708">
        <v>8</v>
      </c>
      <c r="J16" s="708">
        <v>1</v>
      </c>
      <c r="K16" s="708">
        <v>4</v>
      </c>
      <c r="L16" s="708">
        <v>1</v>
      </c>
      <c r="M16" s="708"/>
      <c r="N16" s="708"/>
      <c r="O16" s="708">
        <v>1</v>
      </c>
      <c r="P16" s="708"/>
      <c r="Q16" s="708">
        <v>3</v>
      </c>
      <c r="R16" s="708"/>
      <c r="S16" s="708">
        <v>1</v>
      </c>
      <c r="T16" s="709"/>
      <c r="U16" s="291"/>
      <c r="V16" s="291"/>
      <c r="W16" s="291"/>
      <c r="X16" s="291"/>
      <c r="Y16" s="291"/>
      <c r="Z16" s="291"/>
      <c r="AA16" s="291"/>
      <c r="AF16" s="195"/>
      <c r="AH16" s="195"/>
      <c r="AJ16" s="195"/>
      <c r="AL16" s="195"/>
    </row>
    <row r="17" spans="1:38" ht="10.5" customHeight="1">
      <c r="A17" s="707" t="s">
        <v>1194</v>
      </c>
      <c r="B17" s="701">
        <f>SUM(C17:D17)</f>
        <v>62</v>
      </c>
      <c r="C17" s="701">
        <f t="shared" si="7"/>
        <v>59</v>
      </c>
      <c r="D17" s="701">
        <f t="shared" si="7"/>
        <v>3</v>
      </c>
      <c r="E17" s="708">
        <v>31</v>
      </c>
      <c r="F17" s="708">
        <v>2</v>
      </c>
      <c r="G17" s="708">
        <v>13</v>
      </c>
      <c r="H17" s="708">
        <v>1</v>
      </c>
      <c r="I17" s="708">
        <v>5</v>
      </c>
      <c r="J17" s="708"/>
      <c r="K17" s="708">
        <v>3</v>
      </c>
      <c r="L17" s="708"/>
      <c r="M17" s="708"/>
      <c r="N17" s="708"/>
      <c r="O17" s="708">
        <v>1</v>
      </c>
      <c r="P17" s="708"/>
      <c r="Q17" s="708">
        <v>1</v>
      </c>
      <c r="R17" s="708"/>
      <c r="S17" s="708">
        <v>5</v>
      </c>
      <c r="T17" s="709"/>
      <c r="U17" s="291"/>
      <c r="V17" s="291"/>
      <c r="W17" s="291"/>
      <c r="X17" s="291"/>
      <c r="Y17" s="291"/>
      <c r="Z17" s="291"/>
      <c r="AA17" s="291"/>
      <c r="AF17" s="195"/>
      <c r="AH17" s="195"/>
      <c r="AJ17" s="195"/>
      <c r="AL17" s="195"/>
    </row>
    <row r="18" spans="1:38" ht="10.5" customHeight="1">
      <c r="A18" s="707" t="s">
        <v>1195</v>
      </c>
      <c r="B18" s="701">
        <f>SUM(C18:D18)</f>
        <v>50</v>
      </c>
      <c r="C18" s="701">
        <f t="shared" si="7"/>
        <v>50</v>
      </c>
      <c r="D18" s="701"/>
      <c r="E18" s="708">
        <v>25</v>
      </c>
      <c r="F18" s="708"/>
      <c r="G18" s="708">
        <v>5</v>
      </c>
      <c r="H18" s="708"/>
      <c r="I18" s="708">
        <v>11</v>
      </c>
      <c r="J18" s="708"/>
      <c r="K18" s="708">
        <v>3</v>
      </c>
      <c r="L18" s="708"/>
      <c r="M18" s="708">
        <v>4</v>
      </c>
      <c r="N18" s="708"/>
      <c r="O18" s="708">
        <v>1</v>
      </c>
      <c r="P18" s="708"/>
      <c r="Q18" s="708"/>
      <c r="R18" s="708"/>
      <c r="S18" s="708">
        <v>1</v>
      </c>
      <c r="T18" s="709"/>
      <c r="U18" s="291"/>
      <c r="V18" s="291"/>
      <c r="W18" s="291"/>
      <c r="X18" s="291"/>
      <c r="Y18" s="291"/>
      <c r="Z18" s="291"/>
      <c r="AA18" s="291"/>
    </row>
    <row r="19" spans="1:38" ht="11.25" customHeight="1">
      <c r="A19" s="707" t="s">
        <v>1197</v>
      </c>
      <c r="B19" s="701">
        <f>SUM(C19:D19)</f>
        <v>19</v>
      </c>
      <c r="C19" s="701">
        <f t="shared" si="7"/>
        <v>15</v>
      </c>
      <c r="D19" s="701">
        <f t="shared" si="7"/>
        <v>4</v>
      </c>
      <c r="E19" s="708">
        <v>9</v>
      </c>
      <c r="F19" s="708">
        <v>2</v>
      </c>
      <c r="G19" s="708">
        <v>3</v>
      </c>
      <c r="H19" s="708">
        <v>1</v>
      </c>
      <c r="I19" s="708">
        <v>2</v>
      </c>
      <c r="J19" s="708"/>
      <c r="K19" s="708"/>
      <c r="L19" s="708"/>
      <c r="M19" s="708"/>
      <c r="N19" s="708"/>
      <c r="O19" s="708">
        <v>1</v>
      </c>
      <c r="P19" s="708">
        <v>1</v>
      </c>
      <c r="Q19" s="708"/>
      <c r="R19" s="708"/>
      <c r="S19" s="708"/>
      <c r="T19" s="709"/>
      <c r="U19" s="291"/>
      <c r="V19" s="291"/>
      <c r="W19" s="291"/>
      <c r="X19" s="291"/>
      <c r="Y19" s="291"/>
      <c r="Z19" s="291"/>
      <c r="AA19" s="291"/>
      <c r="AF19" s="195"/>
      <c r="AH19" s="195"/>
      <c r="AJ19" s="195"/>
      <c r="AL19" s="195"/>
    </row>
    <row r="20" spans="1:38" ht="11.25" customHeight="1">
      <c r="A20" s="707" t="s">
        <v>1196</v>
      </c>
      <c r="B20" s="701">
        <f>SUM(C20:D20)</f>
        <v>144</v>
      </c>
      <c r="C20" s="701">
        <f t="shared" si="7"/>
        <v>64</v>
      </c>
      <c r="D20" s="701">
        <f t="shared" si="7"/>
        <v>80</v>
      </c>
      <c r="E20" s="708">
        <v>29</v>
      </c>
      <c r="F20" s="708">
        <v>44</v>
      </c>
      <c r="G20" s="708">
        <v>14</v>
      </c>
      <c r="H20" s="708">
        <v>16</v>
      </c>
      <c r="I20" s="708">
        <v>11</v>
      </c>
      <c r="J20" s="708">
        <v>10</v>
      </c>
      <c r="K20" s="708">
        <v>1</v>
      </c>
      <c r="L20" s="708">
        <v>5</v>
      </c>
      <c r="M20" s="708">
        <v>4</v>
      </c>
      <c r="N20" s="708">
        <v>1</v>
      </c>
      <c r="O20" s="708">
        <v>1</v>
      </c>
      <c r="P20" s="708">
        <v>1</v>
      </c>
      <c r="Q20" s="708">
        <v>1</v>
      </c>
      <c r="R20" s="708"/>
      <c r="S20" s="708">
        <v>3</v>
      </c>
      <c r="T20" s="709">
        <v>3</v>
      </c>
      <c r="U20" s="291"/>
      <c r="V20" s="291"/>
      <c r="W20" s="291"/>
      <c r="X20" s="291"/>
      <c r="Y20" s="291"/>
      <c r="Z20" s="291"/>
      <c r="AA20" s="291"/>
      <c r="AF20" s="195"/>
      <c r="AH20" s="195"/>
      <c r="AJ20" s="195"/>
      <c r="AL20" s="195"/>
    </row>
    <row r="21" spans="1:38" ht="9.75" customHeight="1">
      <c r="A21" s="710" t="s">
        <v>1106</v>
      </c>
      <c r="B21" s="704">
        <f t="shared" ref="B21:H21" si="8">SUM(B22:B28)</f>
        <v>614</v>
      </c>
      <c r="C21" s="704">
        <f t="shared" si="8"/>
        <v>246</v>
      </c>
      <c r="D21" s="704">
        <f t="shared" si="8"/>
        <v>368</v>
      </c>
      <c r="E21" s="704">
        <f t="shared" si="8"/>
        <v>149</v>
      </c>
      <c r="F21" s="704">
        <f t="shared" si="8"/>
        <v>245</v>
      </c>
      <c r="G21" s="704">
        <f t="shared" si="8"/>
        <v>49</v>
      </c>
      <c r="H21" s="704">
        <f t="shared" si="8"/>
        <v>62</v>
      </c>
      <c r="I21" s="704">
        <f t="shared" ref="I21:T21" si="9">SUM(I22:I28)</f>
        <v>20</v>
      </c>
      <c r="J21" s="704">
        <f t="shared" si="9"/>
        <v>25</v>
      </c>
      <c r="K21" s="704">
        <f t="shared" si="9"/>
        <v>7</v>
      </c>
      <c r="L21" s="704">
        <f t="shared" si="9"/>
        <v>17</v>
      </c>
      <c r="M21" s="704">
        <f t="shared" si="9"/>
        <v>5</v>
      </c>
      <c r="N21" s="704">
        <f t="shared" si="9"/>
        <v>10</v>
      </c>
      <c r="O21" s="704">
        <f t="shared" si="9"/>
        <v>4</v>
      </c>
      <c r="P21" s="704">
        <f t="shared" si="9"/>
        <v>1</v>
      </c>
      <c r="Q21" s="704">
        <f t="shared" si="9"/>
        <v>3</v>
      </c>
      <c r="R21" s="711">
        <f t="shared" si="9"/>
        <v>2</v>
      </c>
      <c r="S21" s="704">
        <f t="shared" si="9"/>
        <v>9</v>
      </c>
      <c r="T21" s="711">
        <f t="shared" si="9"/>
        <v>6</v>
      </c>
      <c r="U21" s="291"/>
      <c r="V21" s="291"/>
      <c r="W21" s="291"/>
      <c r="X21" s="291"/>
      <c r="Y21" s="291"/>
      <c r="Z21" s="291"/>
      <c r="AA21" s="291"/>
      <c r="AF21" s="195"/>
      <c r="AH21" s="195"/>
      <c r="AJ21" s="195"/>
      <c r="AL21" s="195"/>
    </row>
    <row r="22" spans="1:38" ht="11.25" customHeight="1">
      <c r="A22" s="707" t="s">
        <v>1203</v>
      </c>
      <c r="B22" s="701">
        <f>SUM(C22:D22)</f>
        <v>486</v>
      </c>
      <c r="C22" s="701">
        <f t="shared" ref="C22:D24" si="10">SUM(E22+G22+I22+K22+M22+O22+Q22+S22)</f>
        <v>194</v>
      </c>
      <c r="D22" s="701">
        <f t="shared" si="10"/>
        <v>292</v>
      </c>
      <c r="E22" s="712">
        <v>129</v>
      </c>
      <c r="F22" s="712">
        <v>202</v>
      </c>
      <c r="G22" s="708">
        <v>40</v>
      </c>
      <c r="H22" s="708">
        <v>45</v>
      </c>
      <c r="I22" s="708">
        <v>9</v>
      </c>
      <c r="J22" s="708">
        <v>16</v>
      </c>
      <c r="K22" s="708">
        <v>4</v>
      </c>
      <c r="L22" s="708">
        <v>15</v>
      </c>
      <c r="M22" s="708">
        <v>3</v>
      </c>
      <c r="N22" s="708">
        <v>8</v>
      </c>
      <c r="O22" s="708">
        <v>3</v>
      </c>
      <c r="P22" s="708"/>
      <c r="Q22" s="708">
        <v>2</v>
      </c>
      <c r="R22" s="708">
        <v>2</v>
      </c>
      <c r="S22" s="708">
        <v>4</v>
      </c>
      <c r="T22" s="709">
        <v>4</v>
      </c>
      <c r="U22" s="291"/>
      <c r="V22" s="291"/>
      <c r="W22" s="291"/>
      <c r="X22" s="291"/>
      <c r="Y22" s="291"/>
      <c r="Z22" s="291"/>
      <c r="AA22" s="291"/>
      <c r="AF22" s="195"/>
      <c r="AH22" s="195"/>
      <c r="AJ22" s="195"/>
      <c r="AL22" s="195"/>
    </row>
    <row r="23" spans="1:38" ht="11.25" customHeight="1">
      <c r="A23" s="707" t="s">
        <v>1131</v>
      </c>
      <c r="B23" s="701">
        <f>SUM(C23:D23)</f>
        <v>87</v>
      </c>
      <c r="C23" s="701">
        <f t="shared" si="10"/>
        <v>36</v>
      </c>
      <c r="D23" s="701">
        <f t="shared" si="10"/>
        <v>51</v>
      </c>
      <c r="E23" s="712">
        <v>14</v>
      </c>
      <c r="F23" s="712">
        <v>27</v>
      </c>
      <c r="G23" s="708">
        <v>6</v>
      </c>
      <c r="H23" s="708">
        <v>11</v>
      </c>
      <c r="I23" s="708">
        <v>9</v>
      </c>
      <c r="J23" s="708">
        <v>7</v>
      </c>
      <c r="K23" s="708">
        <v>2</v>
      </c>
      <c r="L23" s="708">
        <v>2</v>
      </c>
      <c r="M23" s="708">
        <v>1</v>
      </c>
      <c r="N23" s="708">
        <v>2</v>
      </c>
      <c r="O23" s="708">
        <v>1</v>
      </c>
      <c r="P23" s="708">
        <v>1</v>
      </c>
      <c r="Q23" s="708"/>
      <c r="R23" s="708"/>
      <c r="S23" s="708">
        <v>3</v>
      </c>
      <c r="T23" s="709">
        <v>1</v>
      </c>
      <c r="U23" s="291"/>
      <c r="V23" s="291"/>
      <c r="W23" s="291"/>
      <c r="X23" s="291"/>
      <c r="Y23" s="291"/>
      <c r="Z23" s="291"/>
      <c r="AA23" s="291"/>
      <c r="AF23" s="195"/>
      <c r="AH23" s="195"/>
      <c r="AJ23" s="195"/>
      <c r="AL23" s="195"/>
    </row>
    <row r="24" spans="1:38" ht="11.25" customHeight="1">
      <c r="A24" s="707" t="s">
        <v>1137</v>
      </c>
      <c r="B24" s="701">
        <f>SUM(C24:D24)</f>
        <v>41</v>
      </c>
      <c r="C24" s="701">
        <f t="shared" si="10"/>
        <v>16</v>
      </c>
      <c r="D24" s="701">
        <f t="shared" si="10"/>
        <v>25</v>
      </c>
      <c r="E24" s="708">
        <v>6</v>
      </c>
      <c r="F24" s="708">
        <v>16</v>
      </c>
      <c r="G24" s="708">
        <v>3</v>
      </c>
      <c r="H24" s="708">
        <v>6</v>
      </c>
      <c r="I24" s="708">
        <v>2</v>
      </c>
      <c r="J24" s="708">
        <v>2</v>
      </c>
      <c r="K24" s="708">
        <v>1</v>
      </c>
      <c r="L24" s="708"/>
      <c r="M24" s="708">
        <v>1</v>
      </c>
      <c r="N24" s="708"/>
      <c r="O24" s="708"/>
      <c r="P24" s="708"/>
      <c r="Q24" s="708">
        <v>1</v>
      </c>
      <c r="R24" s="708"/>
      <c r="S24" s="708">
        <v>2</v>
      </c>
      <c r="T24" s="709">
        <v>1</v>
      </c>
      <c r="U24" s="291"/>
      <c r="V24" s="291"/>
      <c r="W24" s="291"/>
      <c r="X24" s="291"/>
      <c r="Y24" s="291"/>
      <c r="Z24" s="291"/>
      <c r="AA24" s="291"/>
    </row>
    <row r="25" spans="1:38" ht="10.5" customHeight="1">
      <c r="A25" s="707" t="s">
        <v>1134</v>
      </c>
      <c r="B25" s="701"/>
      <c r="C25" s="701"/>
      <c r="D25" s="701"/>
      <c r="E25" s="712"/>
      <c r="F25" s="712"/>
      <c r="G25" s="708"/>
      <c r="H25" s="708"/>
      <c r="I25" s="708"/>
      <c r="J25" s="708"/>
      <c r="K25" s="708"/>
      <c r="L25" s="708"/>
      <c r="M25" s="708"/>
      <c r="N25" s="708"/>
      <c r="O25" s="708"/>
      <c r="P25" s="708"/>
      <c r="Q25" s="708"/>
      <c r="R25" s="708"/>
      <c r="S25" s="708"/>
      <c r="T25" s="709"/>
      <c r="U25" s="291"/>
      <c r="V25" s="291"/>
      <c r="W25" s="291"/>
      <c r="X25" s="291"/>
      <c r="Y25" s="291"/>
      <c r="Z25" s="291"/>
      <c r="AA25" s="291"/>
      <c r="AF25" s="195"/>
      <c r="AH25" s="195"/>
      <c r="AJ25" s="195"/>
      <c r="AL25" s="195"/>
    </row>
    <row r="26" spans="1:38" ht="11.25" customHeight="1">
      <c r="A26" s="707" t="s">
        <v>1239</v>
      </c>
      <c r="B26" s="708"/>
      <c r="C26" s="708"/>
      <c r="D26" s="708"/>
      <c r="E26" s="708"/>
      <c r="F26" s="708"/>
      <c r="G26" s="708"/>
      <c r="H26" s="708"/>
      <c r="I26" s="708"/>
      <c r="J26" s="708"/>
      <c r="K26" s="708"/>
      <c r="L26" s="708"/>
      <c r="M26" s="708"/>
      <c r="N26" s="708"/>
      <c r="O26" s="708"/>
      <c r="P26" s="708"/>
      <c r="Q26" s="708"/>
      <c r="R26" s="708"/>
      <c r="S26" s="708"/>
      <c r="T26" s="709"/>
      <c r="U26" s="291"/>
      <c r="V26" s="291"/>
      <c r="W26" s="291"/>
      <c r="X26" s="291"/>
      <c r="Y26" s="291"/>
      <c r="Z26" s="291"/>
      <c r="AA26" s="291"/>
    </row>
    <row r="27" spans="1:38" ht="11.25" customHeight="1">
      <c r="A27" s="707" t="s">
        <v>1243</v>
      </c>
      <c r="B27" s="708"/>
      <c r="C27" s="708"/>
      <c r="D27" s="708"/>
      <c r="E27" s="708"/>
      <c r="F27" s="708"/>
      <c r="G27" s="708"/>
      <c r="H27" s="708"/>
      <c r="I27" s="708"/>
      <c r="J27" s="708"/>
      <c r="K27" s="708"/>
      <c r="L27" s="708"/>
      <c r="M27" s="708"/>
      <c r="N27" s="708"/>
      <c r="O27" s="708"/>
      <c r="P27" s="708"/>
      <c r="Q27" s="708"/>
      <c r="R27" s="708"/>
      <c r="S27" s="708"/>
      <c r="T27" s="709"/>
      <c r="U27" s="291"/>
      <c r="V27" s="291"/>
      <c r="W27" s="291"/>
      <c r="X27" s="291"/>
      <c r="Y27" s="291"/>
      <c r="Z27" s="291"/>
      <c r="AA27" s="291"/>
    </row>
    <row r="28" spans="1:38" ht="11.25" customHeight="1">
      <c r="A28" s="707" t="s">
        <v>1240</v>
      </c>
      <c r="B28" s="701"/>
      <c r="C28" s="701"/>
      <c r="D28" s="701"/>
      <c r="E28" s="708"/>
      <c r="F28" s="708"/>
      <c r="G28" s="708"/>
      <c r="H28" s="708"/>
      <c r="I28" s="708"/>
      <c r="J28" s="708"/>
      <c r="K28" s="708"/>
      <c r="L28" s="708"/>
      <c r="M28" s="708"/>
      <c r="N28" s="708"/>
      <c r="O28" s="708"/>
      <c r="P28" s="708"/>
      <c r="Q28" s="708"/>
      <c r="R28" s="708"/>
      <c r="S28" s="708"/>
      <c r="T28" s="709"/>
      <c r="U28" s="291"/>
      <c r="V28" s="291"/>
      <c r="W28" s="291"/>
      <c r="X28" s="291"/>
      <c r="Y28" s="291"/>
      <c r="Z28" s="291"/>
      <c r="AA28" s="291"/>
      <c r="AF28" s="195"/>
      <c r="AH28" s="195"/>
      <c r="AJ28" s="195"/>
      <c r="AL28" s="195"/>
    </row>
    <row r="29" spans="1:38" ht="10.5" customHeight="1">
      <c r="A29" s="710" t="s">
        <v>723</v>
      </c>
      <c r="B29" s="704">
        <f>SUM(C29:D29)</f>
        <v>379</v>
      </c>
      <c r="C29" s="704">
        <f t="shared" ref="C29:H29" si="11">SUM(C30:C31)</f>
        <v>195</v>
      </c>
      <c r="D29" s="704">
        <f t="shared" si="11"/>
        <v>184</v>
      </c>
      <c r="E29" s="713">
        <f t="shared" si="11"/>
        <v>118</v>
      </c>
      <c r="F29" s="713">
        <f t="shared" si="11"/>
        <v>141</v>
      </c>
      <c r="G29" s="713">
        <f t="shared" si="11"/>
        <v>31</v>
      </c>
      <c r="H29" s="713">
        <f t="shared" si="11"/>
        <v>18</v>
      </c>
      <c r="I29" s="713">
        <f t="shared" ref="I29:T29" si="12">SUM(I30:I31)</f>
        <v>16</v>
      </c>
      <c r="J29" s="713">
        <f t="shared" si="12"/>
        <v>11</v>
      </c>
      <c r="K29" s="713">
        <f t="shared" si="12"/>
        <v>10</v>
      </c>
      <c r="L29" s="713">
        <f t="shared" si="12"/>
        <v>1</v>
      </c>
      <c r="M29" s="713">
        <f t="shared" si="12"/>
        <v>3</v>
      </c>
      <c r="N29" s="713">
        <f t="shared" si="12"/>
        <v>2</v>
      </c>
      <c r="O29" s="713">
        <f t="shared" si="12"/>
        <v>7</v>
      </c>
      <c r="P29" s="713">
        <f t="shared" si="12"/>
        <v>3</v>
      </c>
      <c r="Q29" s="713">
        <f t="shared" si="12"/>
        <v>1</v>
      </c>
      <c r="R29" s="713">
        <f t="shared" si="12"/>
        <v>2</v>
      </c>
      <c r="S29" s="713">
        <f t="shared" si="12"/>
        <v>9</v>
      </c>
      <c r="T29" s="714">
        <f t="shared" si="12"/>
        <v>6</v>
      </c>
      <c r="U29" s="291"/>
      <c r="V29" s="291"/>
      <c r="W29" s="291"/>
      <c r="X29" s="291"/>
      <c r="Y29" s="291"/>
      <c r="Z29" s="291"/>
      <c r="AA29" s="291"/>
    </row>
    <row r="30" spans="1:38" ht="11.25" customHeight="1">
      <c r="A30" s="707" t="s">
        <v>1202</v>
      </c>
      <c r="B30" s="701">
        <f>SUM(C30:D30)</f>
        <v>343</v>
      </c>
      <c r="C30" s="701">
        <f>SUM(E30+G30+I30+K30+M30+O30+Q30+S30)</f>
        <v>173</v>
      </c>
      <c r="D30" s="701">
        <f>SUM(F30+H30+J30+L30+N30+P30+R30+T30)</f>
        <v>170</v>
      </c>
      <c r="E30" s="708">
        <v>106</v>
      </c>
      <c r="F30" s="708">
        <v>129</v>
      </c>
      <c r="G30" s="708">
        <v>29</v>
      </c>
      <c r="H30" s="708">
        <v>16</v>
      </c>
      <c r="I30" s="708">
        <v>12</v>
      </c>
      <c r="J30" s="708">
        <v>11</v>
      </c>
      <c r="K30" s="708">
        <v>9</v>
      </c>
      <c r="L30" s="708">
        <v>1</v>
      </c>
      <c r="M30" s="708">
        <v>3</v>
      </c>
      <c r="N30" s="708">
        <v>2</v>
      </c>
      <c r="O30" s="708">
        <v>6</v>
      </c>
      <c r="P30" s="708">
        <v>3</v>
      </c>
      <c r="Q30" s="708">
        <v>1</v>
      </c>
      <c r="R30" s="708">
        <v>2</v>
      </c>
      <c r="S30" s="708">
        <v>7</v>
      </c>
      <c r="T30" s="709">
        <v>6</v>
      </c>
      <c r="U30" s="291"/>
      <c r="V30" s="291"/>
      <c r="W30" s="291"/>
      <c r="X30" s="291"/>
      <c r="Y30" s="291"/>
      <c r="Z30" s="291"/>
      <c r="AA30" s="291"/>
    </row>
    <row r="31" spans="1:38" ht="9.75" customHeight="1">
      <c r="A31" s="707" t="s">
        <v>1241</v>
      </c>
      <c r="B31" s="701">
        <f>SUM(C31:D31)</f>
        <v>36</v>
      </c>
      <c r="C31" s="701">
        <f>SUM(E31+G31+I31+K31+M31+O31+Q31+S31)</f>
        <v>22</v>
      </c>
      <c r="D31" s="701">
        <f>SUM(F31+H31+J31+L31+N31+P31+R31+T31)</f>
        <v>14</v>
      </c>
      <c r="E31" s="708">
        <v>12</v>
      </c>
      <c r="F31" s="708">
        <v>12</v>
      </c>
      <c r="G31" s="708">
        <v>2</v>
      </c>
      <c r="H31" s="708">
        <v>2</v>
      </c>
      <c r="I31" s="708">
        <v>4</v>
      </c>
      <c r="J31" s="708"/>
      <c r="K31" s="708">
        <v>1</v>
      </c>
      <c r="L31" s="708"/>
      <c r="M31" s="708"/>
      <c r="N31" s="708"/>
      <c r="O31" s="708">
        <v>1</v>
      </c>
      <c r="P31" s="708"/>
      <c r="Q31" s="708"/>
      <c r="R31" s="708"/>
      <c r="S31" s="708">
        <v>2</v>
      </c>
      <c r="T31" s="709"/>
      <c r="U31" s="291"/>
      <c r="V31" s="291"/>
      <c r="W31" s="291"/>
      <c r="X31" s="291"/>
      <c r="Y31" s="291"/>
      <c r="Z31" s="291"/>
      <c r="AA31" s="291"/>
    </row>
    <row r="32" spans="1:38" ht="10.5" customHeight="1">
      <c r="A32" s="710" t="s">
        <v>724</v>
      </c>
      <c r="B32" s="704">
        <f>SUM(B33:B37)</f>
        <v>310</v>
      </c>
      <c r="C32" s="704">
        <f>SUM(C33:C37)</f>
        <v>195</v>
      </c>
      <c r="D32" s="704">
        <f>SUM(D33:D37)</f>
        <v>115</v>
      </c>
      <c r="E32" s="704">
        <f t="shared" ref="E32:T32" si="13">SUM(E33:E37)</f>
        <v>69</v>
      </c>
      <c r="F32" s="704">
        <f t="shared" si="13"/>
        <v>69</v>
      </c>
      <c r="G32" s="704">
        <f t="shared" si="13"/>
        <v>58</v>
      </c>
      <c r="H32" s="704">
        <f t="shared" si="13"/>
        <v>25</v>
      </c>
      <c r="I32" s="704">
        <f t="shared" si="13"/>
        <v>22</v>
      </c>
      <c r="J32" s="704">
        <f t="shared" si="13"/>
        <v>7</v>
      </c>
      <c r="K32" s="704">
        <f t="shared" si="13"/>
        <v>16</v>
      </c>
      <c r="L32" s="704">
        <f t="shared" si="13"/>
        <v>5</v>
      </c>
      <c r="M32" s="704">
        <f t="shared" si="13"/>
        <v>14</v>
      </c>
      <c r="N32" s="704">
        <f t="shared" si="13"/>
        <v>3</v>
      </c>
      <c r="O32" s="704">
        <f t="shared" si="13"/>
        <v>5</v>
      </c>
      <c r="P32" s="704">
        <f t="shared" si="13"/>
        <v>1</v>
      </c>
      <c r="Q32" s="704">
        <f t="shared" si="13"/>
        <v>5</v>
      </c>
      <c r="R32" s="704">
        <f t="shared" si="13"/>
        <v>1</v>
      </c>
      <c r="S32" s="704">
        <f t="shared" si="13"/>
        <v>6</v>
      </c>
      <c r="T32" s="704">
        <f t="shared" si="13"/>
        <v>4</v>
      </c>
      <c r="U32" s="291"/>
      <c r="V32" s="291"/>
      <c r="W32" s="291"/>
      <c r="X32" s="291"/>
      <c r="Y32" s="291"/>
      <c r="Z32" s="291"/>
      <c r="AA32" s="291"/>
    </row>
    <row r="33" spans="1:27" ht="10.5" customHeight="1">
      <c r="A33" s="707" t="s">
        <v>1203</v>
      </c>
      <c r="B33" s="701">
        <f>SUM(C33:D33)</f>
        <v>261</v>
      </c>
      <c r="C33" s="701">
        <f>SUM(E33+G33+I33+K33+M33+O33+Q33+S33)</f>
        <v>174</v>
      </c>
      <c r="D33" s="701">
        <f>SUM(F33+H33+J33+L33+N33+P33+R33+T33)</f>
        <v>87</v>
      </c>
      <c r="E33" s="708">
        <v>59</v>
      </c>
      <c r="F33" s="708">
        <v>52</v>
      </c>
      <c r="G33" s="708">
        <v>51</v>
      </c>
      <c r="H33" s="708">
        <v>20</v>
      </c>
      <c r="I33" s="708">
        <v>21</v>
      </c>
      <c r="J33" s="708">
        <v>5</v>
      </c>
      <c r="K33" s="708">
        <v>16</v>
      </c>
      <c r="L33" s="708">
        <v>4</v>
      </c>
      <c r="M33" s="708">
        <v>13</v>
      </c>
      <c r="N33" s="708">
        <v>1</v>
      </c>
      <c r="O33" s="708">
        <v>4</v>
      </c>
      <c r="P33" s="708">
        <v>1</v>
      </c>
      <c r="Q33" s="708">
        <v>5</v>
      </c>
      <c r="R33" s="708">
        <v>1</v>
      </c>
      <c r="S33" s="708">
        <v>5</v>
      </c>
      <c r="T33" s="709">
        <v>3</v>
      </c>
      <c r="U33" s="291"/>
      <c r="V33" s="291"/>
      <c r="W33" s="291"/>
      <c r="X33" s="291"/>
      <c r="Y33" s="291"/>
      <c r="Z33" s="291"/>
      <c r="AA33" s="291"/>
    </row>
    <row r="34" spans="1:27" ht="10.5" customHeight="1">
      <c r="A34" s="707" t="s">
        <v>1137</v>
      </c>
      <c r="B34" s="701">
        <f>SUM(C34:D34)</f>
        <v>49</v>
      </c>
      <c r="C34" s="701">
        <f>SUM(E34+G34+I34+K34+M34+O34+S34)</f>
        <v>21</v>
      </c>
      <c r="D34" s="701">
        <f>SUM(F34+H34+J34+L34+N34+P34+T34)</f>
        <v>28</v>
      </c>
      <c r="E34" s="708">
        <v>10</v>
      </c>
      <c r="F34" s="708">
        <v>17</v>
      </c>
      <c r="G34" s="708">
        <v>7</v>
      </c>
      <c r="H34" s="708">
        <v>5</v>
      </c>
      <c r="I34" s="708">
        <v>1</v>
      </c>
      <c r="J34" s="708">
        <v>2</v>
      </c>
      <c r="K34" s="708"/>
      <c r="L34" s="708">
        <v>1</v>
      </c>
      <c r="M34" s="708">
        <v>1</v>
      </c>
      <c r="N34" s="708">
        <v>2</v>
      </c>
      <c r="O34" s="708">
        <v>1</v>
      </c>
      <c r="P34" s="708"/>
      <c r="Q34" s="708"/>
      <c r="R34" s="708"/>
      <c r="S34" s="708">
        <v>1</v>
      </c>
      <c r="T34" s="709">
        <v>1</v>
      </c>
      <c r="U34" s="291"/>
      <c r="V34" s="291"/>
      <c r="W34" s="291"/>
      <c r="X34" s="291"/>
      <c r="Y34" s="291"/>
      <c r="Z34" s="291"/>
      <c r="AA34" s="291"/>
    </row>
    <row r="35" spans="1:27" ht="9.75" customHeight="1">
      <c r="A35" s="707" t="s">
        <v>1141</v>
      </c>
      <c r="B35" s="701"/>
      <c r="C35" s="701"/>
      <c r="D35" s="701"/>
      <c r="E35" s="708"/>
      <c r="F35" s="708"/>
      <c r="G35" s="708"/>
      <c r="H35" s="708"/>
      <c r="I35" s="708"/>
      <c r="J35" s="708"/>
      <c r="K35" s="708"/>
      <c r="L35" s="708"/>
      <c r="M35" s="708"/>
      <c r="N35" s="708"/>
      <c r="O35" s="708"/>
      <c r="P35" s="708"/>
      <c r="Q35" s="708"/>
      <c r="R35" s="708"/>
      <c r="S35" s="708"/>
      <c r="T35" s="709"/>
      <c r="U35" s="291"/>
      <c r="V35" s="291"/>
      <c r="W35" s="291"/>
      <c r="X35" s="291"/>
      <c r="Y35" s="291"/>
      <c r="Z35" s="291"/>
      <c r="AA35" s="291"/>
    </row>
    <row r="36" spans="1:27" ht="10.5" customHeight="1">
      <c r="A36" s="707" t="s">
        <v>1142</v>
      </c>
      <c r="B36" s="701"/>
      <c r="C36" s="701"/>
      <c r="D36" s="701"/>
      <c r="E36" s="708"/>
      <c r="F36" s="708"/>
      <c r="G36" s="708"/>
      <c r="H36" s="708"/>
      <c r="I36" s="708"/>
      <c r="J36" s="708"/>
      <c r="K36" s="708"/>
      <c r="L36" s="708"/>
      <c r="M36" s="708"/>
      <c r="N36" s="708"/>
      <c r="O36" s="708"/>
      <c r="P36" s="708"/>
      <c r="Q36" s="708"/>
      <c r="R36" s="708"/>
      <c r="S36" s="708"/>
      <c r="T36" s="709"/>
      <c r="U36" s="291"/>
      <c r="V36" s="291"/>
      <c r="W36" s="291"/>
      <c r="X36" s="291"/>
      <c r="Y36" s="291"/>
      <c r="Z36" s="291"/>
      <c r="AA36" s="291"/>
    </row>
    <row r="37" spans="1:27" ht="10.5" customHeight="1">
      <c r="A37" s="707" t="s">
        <v>1242</v>
      </c>
      <c r="B37" s="701"/>
      <c r="C37" s="701"/>
      <c r="D37" s="701"/>
      <c r="E37" s="708"/>
      <c r="F37" s="708"/>
      <c r="G37" s="708"/>
      <c r="H37" s="708"/>
      <c r="I37" s="708"/>
      <c r="J37" s="708"/>
      <c r="K37" s="708"/>
      <c r="L37" s="708"/>
      <c r="M37" s="708"/>
      <c r="N37" s="708"/>
      <c r="O37" s="708"/>
      <c r="P37" s="708"/>
      <c r="Q37" s="708"/>
      <c r="R37" s="708"/>
      <c r="S37" s="708"/>
      <c r="T37" s="709"/>
      <c r="U37" s="291"/>
      <c r="V37" s="291"/>
      <c r="W37" s="291"/>
      <c r="X37" s="291"/>
      <c r="Y37" s="291"/>
      <c r="Z37" s="291"/>
      <c r="AA37" s="291"/>
    </row>
    <row r="38" spans="1:27" ht="10.5" customHeight="1">
      <c r="A38" s="710" t="s">
        <v>725</v>
      </c>
      <c r="B38" s="704">
        <f>SUM(B39:B40)</f>
        <v>210</v>
      </c>
      <c r="C38" s="704">
        <f>SUM(C39:C40)</f>
        <v>35</v>
      </c>
      <c r="D38" s="704">
        <f t="shared" ref="D38:L38" si="14">SUM(D39:D40)</f>
        <v>175</v>
      </c>
      <c r="E38" s="704">
        <f t="shared" si="14"/>
        <v>20</v>
      </c>
      <c r="F38" s="704">
        <f t="shared" si="14"/>
        <v>81</v>
      </c>
      <c r="G38" s="704">
        <f t="shared" si="14"/>
        <v>3</v>
      </c>
      <c r="H38" s="704">
        <f t="shared" si="14"/>
        <v>21</v>
      </c>
      <c r="I38" s="704">
        <f t="shared" si="14"/>
        <v>4</v>
      </c>
      <c r="J38" s="704">
        <f t="shared" si="14"/>
        <v>15</v>
      </c>
      <c r="K38" s="704">
        <f t="shared" si="14"/>
        <v>4</v>
      </c>
      <c r="L38" s="704">
        <f t="shared" si="14"/>
        <v>11</v>
      </c>
      <c r="M38" s="713"/>
      <c r="N38" s="713"/>
      <c r="O38" s="704">
        <f t="shared" ref="O38:T38" si="15">SUM(O39:O40)</f>
        <v>1</v>
      </c>
      <c r="P38" s="704">
        <f t="shared" si="15"/>
        <v>4</v>
      </c>
      <c r="Q38" s="704"/>
      <c r="R38" s="704">
        <f t="shared" si="15"/>
        <v>6</v>
      </c>
      <c r="S38" s="704">
        <f t="shared" si="15"/>
        <v>3</v>
      </c>
      <c r="T38" s="704">
        <f t="shared" si="15"/>
        <v>37</v>
      </c>
      <c r="U38" s="291"/>
      <c r="V38" s="291"/>
      <c r="W38" s="291"/>
      <c r="X38" s="291"/>
      <c r="Y38" s="291"/>
      <c r="Z38" s="291"/>
      <c r="AA38" s="291"/>
    </row>
    <row r="39" spans="1:27" ht="10.5" customHeight="1">
      <c r="A39" s="707" t="s">
        <v>1041</v>
      </c>
      <c r="B39" s="701">
        <f>SUM(C39:D39)</f>
        <v>160</v>
      </c>
      <c r="C39" s="701">
        <f>SUM(E39+G39+I39+K39+M39+O39+Q39+S39)</f>
        <v>33</v>
      </c>
      <c r="D39" s="701">
        <f>SUM(F39+H39+J39+L39+N39+P39+R39+T39)</f>
        <v>127</v>
      </c>
      <c r="E39" s="708">
        <v>20</v>
      </c>
      <c r="F39" s="708">
        <v>81</v>
      </c>
      <c r="G39" s="708">
        <v>3</v>
      </c>
      <c r="H39" s="708">
        <v>21</v>
      </c>
      <c r="I39" s="708">
        <v>4</v>
      </c>
      <c r="J39" s="708">
        <v>13</v>
      </c>
      <c r="K39" s="708">
        <v>4</v>
      </c>
      <c r="L39" s="708">
        <v>8</v>
      </c>
      <c r="M39" s="708"/>
      <c r="N39" s="708"/>
      <c r="O39" s="708">
        <v>1</v>
      </c>
      <c r="P39" s="708">
        <v>1</v>
      </c>
      <c r="Q39" s="708"/>
      <c r="R39" s="708">
        <v>3</v>
      </c>
      <c r="S39" s="708">
        <v>1</v>
      </c>
      <c r="T39" s="709"/>
      <c r="U39" s="291"/>
      <c r="V39" s="291"/>
      <c r="W39" s="291"/>
      <c r="X39" s="291"/>
      <c r="Y39" s="291"/>
      <c r="Z39" s="291"/>
      <c r="AA39" s="291"/>
    </row>
    <row r="40" spans="1:27" ht="10.5" customHeight="1">
      <c r="A40" s="707" t="s">
        <v>1042</v>
      </c>
      <c r="B40" s="701">
        <f>SUM(C40:D40)</f>
        <v>50</v>
      </c>
      <c r="C40" s="701">
        <f>SUM(E40+G40+I40+K40+M40+O40+Q40+S40)</f>
        <v>2</v>
      </c>
      <c r="D40" s="701">
        <f>SUM(F40+H40+J40+L40+N40+P40+R40+T40)</f>
        <v>48</v>
      </c>
      <c r="E40" s="708"/>
      <c r="F40" s="708"/>
      <c r="G40" s="708"/>
      <c r="H40" s="708"/>
      <c r="I40" s="708"/>
      <c r="J40" s="708">
        <v>2</v>
      </c>
      <c r="K40" s="708"/>
      <c r="L40" s="708">
        <v>3</v>
      </c>
      <c r="M40" s="708"/>
      <c r="N40" s="708"/>
      <c r="O40" s="708"/>
      <c r="P40" s="708">
        <v>3</v>
      </c>
      <c r="Q40" s="708"/>
      <c r="R40" s="708">
        <v>3</v>
      </c>
      <c r="S40" s="708">
        <v>2</v>
      </c>
      <c r="T40" s="709">
        <v>37</v>
      </c>
      <c r="U40" s="291"/>
      <c r="V40" s="291"/>
      <c r="W40" s="291"/>
      <c r="X40" s="291"/>
      <c r="Y40" s="291"/>
      <c r="Z40" s="291"/>
      <c r="AA40" s="291"/>
    </row>
    <row r="41" spans="1:27" ht="10.5" customHeight="1">
      <c r="A41" s="710" t="s">
        <v>732</v>
      </c>
      <c r="B41" s="713">
        <f t="shared" ref="B41:I41" si="16">SUM(B42:B45)</f>
        <v>58</v>
      </c>
      <c r="C41" s="713">
        <f t="shared" si="16"/>
        <v>38</v>
      </c>
      <c r="D41" s="713">
        <f t="shared" si="16"/>
        <v>20</v>
      </c>
      <c r="E41" s="713">
        <f t="shared" si="16"/>
        <v>23</v>
      </c>
      <c r="F41" s="713">
        <f t="shared" si="16"/>
        <v>9</v>
      </c>
      <c r="G41" s="713">
        <f t="shared" si="16"/>
        <v>6</v>
      </c>
      <c r="H41" s="713">
        <f t="shared" si="16"/>
        <v>5</v>
      </c>
      <c r="I41" s="713">
        <f t="shared" si="16"/>
        <v>2</v>
      </c>
      <c r="J41" s="713">
        <f>SUM(J42)</f>
        <v>1</v>
      </c>
      <c r="K41" s="713">
        <f>SUM(K42)</f>
        <v>2</v>
      </c>
      <c r="L41" s="713"/>
      <c r="M41" s="713">
        <f>SUM(M42)</f>
        <v>1</v>
      </c>
      <c r="N41" s="713"/>
      <c r="O41" s="713">
        <f>SUM(O42)</f>
        <v>1</v>
      </c>
      <c r="P41" s="713"/>
      <c r="Q41" s="713"/>
      <c r="R41" s="713"/>
      <c r="S41" s="713">
        <f>SUM(S42)</f>
        <v>3</v>
      </c>
      <c r="T41" s="713">
        <f>SUM(T42)</f>
        <v>5</v>
      </c>
      <c r="U41" s="291"/>
      <c r="V41" s="291"/>
      <c r="W41" s="291"/>
      <c r="X41" s="291"/>
      <c r="Y41" s="291"/>
      <c r="Z41" s="291"/>
      <c r="AA41" s="291"/>
    </row>
    <row r="42" spans="1:27" ht="11.25" customHeight="1">
      <c r="A42" s="707" t="s">
        <v>1203</v>
      </c>
      <c r="B42" s="701">
        <f>SUM(C42:D42)</f>
        <v>58</v>
      </c>
      <c r="C42" s="701">
        <f>SUM(E42+G42+I42+K42+M42+O42+Q42+S42)</f>
        <v>38</v>
      </c>
      <c r="D42" s="701">
        <f>SUM(F42+H42+J42+L42+N42+P42+R42+T42)</f>
        <v>20</v>
      </c>
      <c r="E42" s="708">
        <v>23</v>
      </c>
      <c r="F42" s="708">
        <v>9</v>
      </c>
      <c r="G42" s="708">
        <v>6</v>
      </c>
      <c r="H42" s="708">
        <v>5</v>
      </c>
      <c r="I42" s="708">
        <v>2</v>
      </c>
      <c r="J42" s="708">
        <v>1</v>
      </c>
      <c r="K42" s="708">
        <v>2</v>
      </c>
      <c r="L42" s="708"/>
      <c r="M42" s="708">
        <v>1</v>
      </c>
      <c r="N42" s="708"/>
      <c r="O42" s="708">
        <v>1</v>
      </c>
      <c r="P42" s="708"/>
      <c r="Q42" s="708"/>
      <c r="R42" s="708"/>
      <c r="S42" s="708">
        <v>3</v>
      </c>
      <c r="T42" s="709">
        <v>5</v>
      </c>
      <c r="U42" s="291"/>
      <c r="V42" s="291"/>
      <c r="W42" s="291"/>
      <c r="X42" s="291"/>
      <c r="Y42" s="291"/>
      <c r="Z42" s="291"/>
      <c r="AA42" s="291"/>
    </row>
    <row r="43" spans="1:27" ht="10.5" customHeight="1">
      <c r="A43" s="707" t="s">
        <v>1144</v>
      </c>
      <c r="B43" s="708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9"/>
      <c r="U43" s="291"/>
      <c r="V43" s="291"/>
      <c r="W43" s="291"/>
      <c r="X43" s="291"/>
      <c r="Y43" s="291"/>
      <c r="Z43" s="291"/>
      <c r="AA43" s="291"/>
    </row>
    <row r="44" spans="1:27" ht="11.25" customHeight="1">
      <c r="A44" s="707" t="s">
        <v>1145</v>
      </c>
      <c r="B44" s="708"/>
      <c r="C44" s="708"/>
      <c r="D44" s="708"/>
      <c r="E44" s="708"/>
      <c r="F44" s="708"/>
      <c r="G44" s="708"/>
      <c r="H44" s="708"/>
      <c r="I44" s="708"/>
      <c r="J44" s="708"/>
      <c r="K44" s="708"/>
      <c r="L44" s="708"/>
      <c r="M44" s="708"/>
      <c r="N44" s="708"/>
      <c r="O44" s="708"/>
      <c r="P44" s="708"/>
      <c r="Q44" s="708"/>
      <c r="R44" s="708"/>
      <c r="S44" s="708"/>
      <c r="T44" s="709"/>
      <c r="U44" s="291"/>
      <c r="V44" s="291"/>
      <c r="W44" s="291"/>
      <c r="X44" s="291"/>
      <c r="Y44" s="291"/>
      <c r="Z44" s="291"/>
      <c r="AA44" s="291"/>
    </row>
    <row r="45" spans="1:27" ht="11.25" customHeight="1">
      <c r="A45" s="707" t="s">
        <v>1244</v>
      </c>
      <c r="B45" s="701"/>
      <c r="C45" s="701"/>
      <c r="D45" s="701"/>
      <c r="E45" s="708"/>
      <c r="F45" s="708"/>
      <c r="G45" s="708"/>
      <c r="H45" s="708"/>
      <c r="I45" s="708"/>
      <c r="J45" s="708"/>
      <c r="K45" s="708"/>
      <c r="L45" s="708"/>
      <c r="M45" s="708"/>
      <c r="N45" s="708"/>
      <c r="O45" s="708"/>
      <c r="P45" s="708"/>
      <c r="Q45" s="708"/>
      <c r="R45" s="708"/>
      <c r="S45" s="708"/>
      <c r="T45" s="709"/>
      <c r="U45" s="291"/>
      <c r="V45" s="291"/>
      <c r="W45" s="291"/>
      <c r="X45" s="291"/>
      <c r="Y45" s="291"/>
      <c r="Z45" s="291"/>
      <c r="AA45" s="291"/>
    </row>
    <row r="46" spans="1:27" ht="10.5" customHeight="1">
      <c r="A46" s="710" t="s">
        <v>1115</v>
      </c>
      <c r="B46" s="704">
        <f>SUM(C46:D46)</f>
        <v>24</v>
      </c>
      <c r="C46" s="704">
        <f t="shared" ref="C46:D49" si="17">SUM(E46+G46+I46+K46+M46+O46+Q46+S46)</f>
        <v>10</v>
      </c>
      <c r="D46" s="704">
        <f t="shared" si="17"/>
        <v>14</v>
      </c>
      <c r="E46" s="713">
        <v>2</v>
      </c>
      <c r="F46" s="713">
        <v>3</v>
      </c>
      <c r="G46" s="713"/>
      <c r="H46" s="713">
        <v>3</v>
      </c>
      <c r="I46" s="713">
        <v>2</v>
      </c>
      <c r="J46" s="713">
        <v>1</v>
      </c>
      <c r="K46" s="713"/>
      <c r="L46" s="713">
        <v>1</v>
      </c>
      <c r="M46" s="713">
        <v>1</v>
      </c>
      <c r="N46" s="713">
        <v>1</v>
      </c>
      <c r="O46" s="713">
        <v>1</v>
      </c>
      <c r="P46" s="713"/>
      <c r="Q46" s="713"/>
      <c r="R46" s="713">
        <v>2</v>
      </c>
      <c r="S46" s="713">
        <v>4</v>
      </c>
      <c r="T46" s="714">
        <v>3</v>
      </c>
      <c r="U46" s="291"/>
      <c r="V46" s="291"/>
      <c r="W46" s="291"/>
      <c r="X46" s="291"/>
      <c r="Y46" s="291"/>
      <c r="Z46" s="291"/>
      <c r="AA46" s="291"/>
    </row>
    <row r="47" spans="1:27" ht="11.25" customHeight="1">
      <c r="A47" s="710" t="s">
        <v>733</v>
      </c>
      <c r="B47" s="704">
        <f>SUM(C47:D47)</f>
        <v>168</v>
      </c>
      <c r="C47" s="704">
        <f t="shared" si="17"/>
        <v>72</v>
      </c>
      <c r="D47" s="704">
        <f t="shared" si="17"/>
        <v>96</v>
      </c>
      <c r="E47" s="713">
        <v>40</v>
      </c>
      <c r="F47" s="713">
        <v>56</v>
      </c>
      <c r="G47" s="713">
        <v>20</v>
      </c>
      <c r="H47" s="713">
        <v>25</v>
      </c>
      <c r="I47" s="713">
        <v>7</v>
      </c>
      <c r="J47" s="713">
        <v>10</v>
      </c>
      <c r="K47" s="713">
        <v>3</v>
      </c>
      <c r="L47" s="713">
        <v>1</v>
      </c>
      <c r="M47" s="713"/>
      <c r="N47" s="713">
        <v>2</v>
      </c>
      <c r="O47" s="713"/>
      <c r="P47" s="713"/>
      <c r="Q47" s="713"/>
      <c r="R47" s="713"/>
      <c r="S47" s="713">
        <v>2</v>
      </c>
      <c r="T47" s="714">
        <v>2</v>
      </c>
      <c r="U47" s="291"/>
      <c r="V47" s="291"/>
      <c r="W47" s="291"/>
      <c r="X47" s="291"/>
      <c r="Y47" s="291"/>
      <c r="Z47" s="291"/>
      <c r="AA47" s="291"/>
    </row>
    <row r="48" spans="1:27" ht="10.5" customHeight="1">
      <c r="A48" s="710" t="s">
        <v>1245</v>
      </c>
      <c r="B48" s="704">
        <f>SUM(C48:D48)</f>
        <v>87</v>
      </c>
      <c r="C48" s="704">
        <f t="shared" si="17"/>
        <v>67</v>
      </c>
      <c r="D48" s="704">
        <f t="shared" si="17"/>
        <v>20</v>
      </c>
      <c r="E48" s="708">
        <v>39</v>
      </c>
      <c r="F48" s="708">
        <v>15</v>
      </c>
      <c r="G48" s="708">
        <v>21</v>
      </c>
      <c r="H48" s="708">
        <v>1</v>
      </c>
      <c r="I48" s="708"/>
      <c r="J48" s="708">
        <v>2</v>
      </c>
      <c r="K48" s="708">
        <v>1</v>
      </c>
      <c r="L48" s="708">
        <v>1</v>
      </c>
      <c r="M48" s="708">
        <v>3</v>
      </c>
      <c r="N48" s="708">
        <v>1</v>
      </c>
      <c r="O48" s="708">
        <v>1</v>
      </c>
      <c r="P48" s="708"/>
      <c r="Q48" s="708">
        <v>1</v>
      </c>
      <c r="R48" s="708"/>
      <c r="S48" s="708">
        <v>1</v>
      </c>
      <c r="T48" s="709"/>
      <c r="U48" s="291"/>
      <c r="V48" s="291"/>
      <c r="W48" s="291"/>
      <c r="X48" s="291"/>
      <c r="Y48" s="291"/>
      <c r="Z48" s="291"/>
      <c r="AA48" s="291"/>
    </row>
    <row r="49" spans="1:38" ht="10.5" customHeight="1">
      <c r="A49" s="710" t="s">
        <v>727</v>
      </c>
      <c r="B49" s="704">
        <f>SUM(C49:D49)</f>
        <v>80</v>
      </c>
      <c r="C49" s="704">
        <f t="shared" si="17"/>
        <v>30</v>
      </c>
      <c r="D49" s="704">
        <f t="shared" si="17"/>
        <v>50</v>
      </c>
      <c r="E49" s="713">
        <v>17</v>
      </c>
      <c r="F49" s="713">
        <v>34</v>
      </c>
      <c r="G49" s="713">
        <v>6</v>
      </c>
      <c r="H49" s="713">
        <v>11</v>
      </c>
      <c r="I49" s="713">
        <v>1</v>
      </c>
      <c r="J49" s="713">
        <v>3</v>
      </c>
      <c r="K49" s="713"/>
      <c r="L49" s="713">
        <v>2</v>
      </c>
      <c r="M49" s="713">
        <v>4</v>
      </c>
      <c r="N49" s="713"/>
      <c r="O49" s="713">
        <v>1</v>
      </c>
      <c r="P49" s="713"/>
      <c r="Q49" s="713">
        <v>1</v>
      </c>
      <c r="R49" s="713"/>
      <c r="S49" s="713"/>
      <c r="T49" s="714"/>
      <c r="U49" s="291"/>
      <c r="V49" s="291"/>
      <c r="W49" s="291"/>
      <c r="X49" s="291"/>
      <c r="Y49" s="291"/>
      <c r="Z49" s="291"/>
      <c r="AA49" s="291"/>
    </row>
    <row r="50" spans="1:38" ht="10.5" customHeight="1">
      <c r="A50" s="710" t="s">
        <v>728</v>
      </c>
      <c r="B50" s="713">
        <f t="shared" ref="B50:I50" si="18">SUM(B51:B52)</f>
        <v>210</v>
      </c>
      <c r="C50" s="713">
        <f t="shared" si="18"/>
        <v>81</v>
      </c>
      <c r="D50" s="713">
        <f t="shared" si="18"/>
        <v>129</v>
      </c>
      <c r="E50" s="713">
        <f t="shared" si="18"/>
        <v>10</v>
      </c>
      <c r="F50" s="713">
        <f t="shared" si="18"/>
        <v>22</v>
      </c>
      <c r="G50" s="713">
        <f t="shared" si="18"/>
        <v>23</v>
      </c>
      <c r="H50" s="713">
        <f t="shared" si="18"/>
        <v>65</v>
      </c>
      <c r="I50" s="713">
        <f t="shared" si="18"/>
        <v>25</v>
      </c>
      <c r="J50" s="713">
        <f t="shared" ref="J50:T50" si="19">SUM(J51:J52)</f>
        <v>30</v>
      </c>
      <c r="K50" s="713">
        <f t="shared" si="19"/>
        <v>6</v>
      </c>
      <c r="L50" s="713">
        <f t="shared" si="19"/>
        <v>4</v>
      </c>
      <c r="M50" s="713">
        <f t="shared" si="19"/>
        <v>6</v>
      </c>
      <c r="N50" s="713">
        <f t="shared" si="19"/>
        <v>3</v>
      </c>
      <c r="O50" s="713">
        <f t="shared" si="19"/>
        <v>6</v>
      </c>
      <c r="P50" s="713">
        <f t="shared" si="19"/>
        <v>3</v>
      </c>
      <c r="Q50" s="713"/>
      <c r="R50" s="713"/>
      <c r="S50" s="713">
        <f t="shared" si="19"/>
        <v>5</v>
      </c>
      <c r="T50" s="714">
        <f t="shared" si="19"/>
        <v>2</v>
      </c>
      <c r="U50" s="291"/>
      <c r="V50" s="291"/>
      <c r="W50" s="291"/>
      <c r="X50" s="291"/>
      <c r="Y50" s="291"/>
      <c r="Z50" s="291"/>
      <c r="AA50" s="291"/>
    </row>
    <row r="51" spans="1:38" ht="9.75" customHeight="1">
      <c r="A51" s="707" t="s">
        <v>1246</v>
      </c>
      <c r="B51" s="701">
        <f>SUM(C51:D51)</f>
        <v>169</v>
      </c>
      <c r="C51" s="701">
        <f>SUM(E51+G51+I51+K51+M51+O51+Q51+S51)</f>
        <v>65</v>
      </c>
      <c r="D51" s="701">
        <f>SUM(F51+H51+J51+L51+N51+P51+R51+T51)</f>
        <v>104</v>
      </c>
      <c r="E51" s="708">
        <v>10</v>
      </c>
      <c r="F51" s="708">
        <v>21</v>
      </c>
      <c r="G51" s="708">
        <v>18</v>
      </c>
      <c r="H51" s="708">
        <v>57</v>
      </c>
      <c r="I51" s="708">
        <v>22</v>
      </c>
      <c r="J51" s="708">
        <v>22</v>
      </c>
      <c r="K51" s="708">
        <v>5</v>
      </c>
      <c r="L51" s="708">
        <v>1</v>
      </c>
      <c r="M51" s="708">
        <v>5</v>
      </c>
      <c r="N51" s="708"/>
      <c r="O51" s="708">
        <v>4</v>
      </c>
      <c r="P51" s="708">
        <v>1</v>
      </c>
      <c r="Q51" s="708"/>
      <c r="R51" s="708"/>
      <c r="S51" s="708">
        <v>1</v>
      </c>
      <c r="T51" s="709">
        <v>2</v>
      </c>
      <c r="U51" s="291"/>
      <c r="V51" s="291"/>
      <c r="W51" s="291"/>
      <c r="X51" s="291"/>
      <c r="Y51" s="291"/>
      <c r="Z51" s="291"/>
      <c r="AA51" s="291"/>
    </row>
    <row r="52" spans="1:38" ht="11.25" customHeight="1">
      <c r="A52" s="707" t="s">
        <v>1247</v>
      </c>
      <c r="B52" s="701">
        <f>SUM(C52:D52)</f>
        <v>41</v>
      </c>
      <c r="C52" s="701">
        <f>SUM(E52+G52+I52+K52+M52+O52+Q52+S52)</f>
        <v>16</v>
      </c>
      <c r="D52" s="701">
        <f>SUM(F52+H52+J52+L52+N52+P52+R52+T52)</f>
        <v>25</v>
      </c>
      <c r="E52" s="708"/>
      <c r="F52" s="708">
        <v>1</v>
      </c>
      <c r="G52" s="708">
        <v>5</v>
      </c>
      <c r="H52" s="708">
        <v>8</v>
      </c>
      <c r="I52" s="708">
        <v>3</v>
      </c>
      <c r="J52" s="708">
        <v>8</v>
      </c>
      <c r="K52" s="708">
        <v>1</v>
      </c>
      <c r="L52" s="708">
        <v>3</v>
      </c>
      <c r="M52" s="708">
        <v>1</v>
      </c>
      <c r="N52" s="708">
        <v>3</v>
      </c>
      <c r="O52" s="708">
        <v>2</v>
      </c>
      <c r="P52" s="708">
        <v>2</v>
      </c>
      <c r="Q52" s="708"/>
      <c r="R52" s="708"/>
      <c r="S52" s="708">
        <v>4</v>
      </c>
      <c r="T52" s="709"/>
      <c r="U52" s="291"/>
      <c r="V52" s="291"/>
      <c r="W52" s="291"/>
      <c r="X52" s="291"/>
      <c r="Y52" s="291"/>
      <c r="Z52" s="291"/>
      <c r="AA52" s="291"/>
    </row>
    <row r="53" spans="1:38" ht="14.25" customHeight="1">
      <c r="A53" s="292"/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3"/>
      <c r="Q53" s="293"/>
      <c r="R53" s="715" t="s">
        <v>408</v>
      </c>
      <c r="S53" s="293"/>
      <c r="T53" s="292"/>
      <c r="U53" s="291"/>
      <c r="V53" s="291"/>
      <c r="W53" s="291"/>
      <c r="X53" s="291"/>
      <c r="Y53" s="291"/>
      <c r="Z53" s="291"/>
      <c r="AA53" s="291"/>
      <c r="AD53" s="194"/>
      <c r="AF53" s="195"/>
      <c r="AH53" s="195"/>
      <c r="AJ53" s="195"/>
      <c r="AL53" s="195"/>
    </row>
    <row r="54" spans="1:38" ht="9" customHeight="1">
      <c r="A54" s="291"/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D54" s="194"/>
      <c r="AF54" s="195"/>
      <c r="AH54" s="195"/>
      <c r="AJ54" s="195"/>
      <c r="AL54" s="195"/>
    </row>
    <row r="55" spans="1:38">
      <c r="A55" s="294"/>
      <c r="B55" s="294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1"/>
      <c r="V55" s="291"/>
      <c r="W55" s="291"/>
      <c r="X55" s="291"/>
      <c r="Y55" s="291"/>
      <c r="Z55" s="291"/>
      <c r="AA55" s="291"/>
      <c r="AD55" s="194"/>
      <c r="AF55" s="195"/>
      <c r="AH55" s="195"/>
      <c r="AJ55" s="195"/>
      <c r="AL55" s="195"/>
    </row>
    <row r="56" spans="1:38">
      <c r="A56" s="294"/>
      <c r="B56" s="294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1"/>
      <c r="V56" s="291"/>
      <c r="W56" s="291"/>
      <c r="X56" s="291"/>
      <c r="Y56" s="291"/>
      <c r="Z56" s="291"/>
      <c r="AA56" s="291"/>
      <c r="AD56" s="194"/>
      <c r="AF56" s="195"/>
      <c r="AH56" s="195"/>
      <c r="AJ56" s="195"/>
      <c r="AL56" s="195"/>
    </row>
    <row r="57" spans="1:38">
      <c r="A57" s="294"/>
      <c r="B57" s="294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1"/>
      <c r="V57" s="291"/>
      <c r="W57" s="291"/>
      <c r="X57" s="291"/>
      <c r="Y57" s="291"/>
      <c r="Z57" s="291"/>
      <c r="AA57" s="291"/>
      <c r="AD57" s="194"/>
      <c r="AF57" s="195"/>
      <c r="AH57" s="195"/>
      <c r="AJ57" s="195"/>
      <c r="AL57" s="195"/>
    </row>
    <row r="58" spans="1:38">
      <c r="A58" s="294"/>
      <c r="B58" s="294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1"/>
      <c r="V58" s="291"/>
      <c r="W58" s="291"/>
      <c r="X58" s="291"/>
      <c r="Y58" s="291"/>
      <c r="Z58" s="291"/>
      <c r="AA58" s="291"/>
      <c r="AD58" s="194"/>
      <c r="AF58" s="195"/>
      <c r="AH58" s="195"/>
      <c r="AJ58" s="195"/>
      <c r="AL58" s="195"/>
    </row>
    <row r="59" spans="1:38">
      <c r="A59" s="294"/>
      <c r="B59" s="294"/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1"/>
      <c r="V59" s="291"/>
      <c r="W59" s="291"/>
      <c r="X59" s="291"/>
      <c r="Y59" s="291"/>
      <c r="Z59" s="291"/>
      <c r="AA59" s="291"/>
      <c r="AD59" s="194"/>
      <c r="AF59" s="195"/>
      <c r="AH59" s="195"/>
      <c r="AJ59" s="195"/>
      <c r="AL59" s="195"/>
    </row>
    <row r="60" spans="1:38">
      <c r="A60" s="294"/>
      <c r="B60" s="294"/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1"/>
      <c r="V60" s="291"/>
      <c r="W60" s="291"/>
      <c r="X60" s="291"/>
      <c r="Y60" s="291"/>
      <c r="Z60" s="291"/>
      <c r="AA60" s="291"/>
      <c r="AD60" s="194"/>
      <c r="AF60" s="195"/>
      <c r="AH60" s="195"/>
      <c r="AJ60" s="195"/>
      <c r="AL60" s="195"/>
    </row>
    <row r="61" spans="1:38">
      <c r="A61" s="294"/>
      <c r="B61" s="294"/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1"/>
      <c r="V61" s="291"/>
      <c r="W61" s="291"/>
      <c r="X61" s="291"/>
      <c r="Y61" s="291"/>
      <c r="Z61" s="291"/>
      <c r="AA61" s="291"/>
      <c r="AD61" s="194"/>
      <c r="AF61" s="195"/>
      <c r="AH61" s="195"/>
      <c r="AJ61" s="195"/>
      <c r="AL61" s="195"/>
    </row>
    <row r="62" spans="1:38">
      <c r="A62" s="294"/>
      <c r="B62" s="294"/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1"/>
      <c r="V62" s="291"/>
      <c r="W62" s="291"/>
      <c r="X62" s="291"/>
      <c r="Y62" s="291"/>
      <c r="Z62" s="291"/>
      <c r="AA62" s="291"/>
      <c r="AD62" s="194"/>
      <c r="AF62" s="195"/>
      <c r="AH62" s="195"/>
      <c r="AJ62" s="195"/>
      <c r="AL62" s="195"/>
    </row>
    <row r="63" spans="1:38">
      <c r="A63" s="294"/>
      <c r="B63" s="294"/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1"/>
      <c r="V63" s="291"/>
      <c r="W63" s="291"/>
      <c r="X63" s="291"/>
      <c r="Y63" s="291"/>
      <c r="Z63" s="291"/>
      <c r="AA63" s="291"/>
      <c r="AD63" s="194"/>
      <c r="AF63" s="195"/>
      <c r="AH63" s="195"/>
      <c r="AJ63" s="195"/>
      <c r="AL63" s="195"/>
    </row>
    <row r="64" spans="1:38">
      <c r="A64" s="294"/>
      <c r="B64" s="294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1"/>
      <c r="V64" s="291"/>
      <c r="W64" s="291"/>
      <c r="X64" s="291"/>
      <c r="Y64" s="291"/>
      <c r="Z64" s="291"/>
      <c r="AA64" s="291"/>
      <c r="AD64" s="194"/>
      <c r="AF64" s="195"/>
      <c r="AH64" s="195"/>
      <c r="AJ64" s="195"/>
      <c r="AL64" s="195"/>
    </row>
    <row r="65" spans="1:38">
      <c r="A65" s="294"/>
      <c r="B65" s="294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1"/>
      <c r="V65" s="291"/>
      <c r="W65" s="291"/>
      <c r="X65" s="291"/>
      <c r="Y65" s="291"/>
      <c r="Z65" s="291"/>
      <c r="AA65" s="291"/>
      <c r="AF65" s="195"/>
      <c r="AH65" s="195"/>
      <c r="AJ65" s="195"/>
      <c r="AL65" s="195"/>
    </row>
    <row r="66" spans="1:38">
      <c r="A66" s="291"/>
      <c r="B66" s="291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D66" s="194"/>
      <c r="AF66" s="195"/>
      <c r="AH66" s="195"/>
      <c r="AJ66" s="195"/>
      <c r="AL66" s="195"/>
    </row>
    <row r="67" spans="1:38">
      <c r="A67" s="291"/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F67" s="195"/>
      <c r="AH67" s="195"/>
      <c r="AJ67" s="195"/>
      <c r="AL67" s="195"/>
    </row>
    <row r="68" spans="1:38">
      <c r="A68" s="291"/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</row>
    <row r="69" spans="1:38">
      <c r="A69" s="291"/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</row>
    <row r="70" spans="1:38">
      <c r="A70" s="291"/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</row>
    <row r="71" spans="1:38">
      <c r="A71" s="291"/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</row>
    <row r="72" spans="1:38">
      <c r="A72" s="291"/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</row>
    <row r="73" spans="1:38">
      <c r="A73" s="291"/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</row>
    <row r="74" spans="1:38">
      <c r="A74" s="291"/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</row>
    <row r="75" spans="1:38">
      <c r="A75" s="291"/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</row>
    <row r="76" spans="1:38">
      <c r="A76" s="291"/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</row>
    <row r="77" spans="1:38">
      <c r="A77" s="291"/>
      <c r="B77" s="291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</row>
    <row r="78" spans="1:38">
      <c r="A78" s="291"/>
      <c r="B78" s="291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</row>
    <row r="79" spans="1:38">
      <c r="A79" s="291"/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</row>
    <row r="80" spans="1:38">
      <c r="A80" s="291"/>
      <c r="B80" s="291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</row>
    <row r="81" spans="1:27">
      <c r="A81" s="291"/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</row>
    <row r="82" spans="1:27">
      <c r="A82" s="291"/>
      <c r="B82" s="291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</row>
    <row r="83" spans="1:27">
      <c r="A83" s="291"/>
      <c r="B83" s="291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</row>
    <row r="84" spans="1:27">
      <c r="A84" s="291"/>
      <c r="B84" s="291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</row>
    <row r="85" spans="1:27">
      <c r="A85" s="291"/>
      <c r="B85" s="291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</row>
    <row r="86" spans="1:27">
      <c r="A86" s="291"/>
      <c r="B86" s="291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</row>
    <row r="87" spans="1:27">
      <c r="A87" s="291"/>
      <c r="B87" s="291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</row>
    <row r="88" spans="1:27">
      <c r="A88" s="291"/>
      <c r="B88" s="29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</row>
    <row r="89" spans="1:27">
      <c r="A89" s="291"/>
      <c r="B89" s="291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</row>
    <row r="90" spans="1:27">
      <c r="A90" s="291"/>
      <c r="B90" s="2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</row>
    <row r="91" spans="1:27">
      <c r="A91" s="291"/>
      <c r="B91" s="291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</row>
    <row r="92" spans="1:27">
      <c r="A92" s="291"/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</row>
    <row r="93" spans="1:27">
      <c r="A93" s="291"/>
      <c r="B93" s="291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</row>
    <row r="94" spans="1:27">
      <c r="A94" s="291"/>
      <c r="B94" s="291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</row>
    <row r="95" spans="1:27">
      <c r="A95" s="291"/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</row>
    <row r="96" spans="1:27">
      <c r="A96" s="291"/>
      <c r="B96" s="291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</row>
    <row r="97" spans="1:46">
      <c r="A97" s="291"/>
      <c r="B97" s="291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</row>
    <row r="98" spans="1:46">
      <c r="A98" s="291"/>
      <c r="B98" s="291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</row>
    <row r="99" spans="1:46">
      <c r="A99" s="291"/>
      <c r="B99" s="291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</row>
    <row r="100" spans="1:46">
      <c r="A100" s="291"/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</row>
    <row r="101" spans="1:46">
      <c r="A101" s="291"/>
      <c r="B101" s="291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</row>
    <row r="102" spans="1:46">
      <c r="A102" s="291"/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</row>
    <row r="103" spans="1:46">
      <c r="A103" s="291"/>
      <c r="B103" s="291"/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</row>
    <row r="104" spans="1:46">
      <c r="A104" s="291"/>
      <c r="B104" s="291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</row>
    <row r="105" spans="1:46">
      <c r="A105" s="291"/>
      <c r="B105" s="291"/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</row>
    <row r="106" spans="1:46">
      <c r="A106" s="291"/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</row>
    <row r="107" spans="1:46">
      <c r="A107" s="291"/>
      <c r="B107" s="291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</row>
    <row r="108" spans="1:46">
      <c r="A108" s="291"/>
      <c r="B108" s="291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T108" s="196" t="s">
        <v>396</v>
      </c>
    </row>
    <row r="109" spans="1:46">
      <c r="A109" s="291"/>
      <c r="B109" s="291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</row>
    <row r="110" spans="1:46">
      <c r="A110" s="291"/>
      <c r="B110" s="291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</row>
    <row r="111" spans="1:46">
      <c r="A111" s="291"/>
      <c r="B111" s="291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</row>
    <row r="112" spans="1:46">
      <c r="A112" s="291"/>
      <c r="B112" s="291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</row>
    <row r="113" spans="1:27">
      <c r="A113" s="291"/>
      <c r="B113" s="291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</row>
    <row r="114" spans="1:27">
      <c r="A114" s="291"/>
      <c r="B114" s="291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</row>
    <row r="115" spans="1:27">
      <c r="A115" s="291"/>
      <c r="B115" s="291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</row>
    <row r="116" spans="1:27">
      <c r="A116" s="291"/>
      <c r="B116" s="291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</row>
    <row r="117" spans="1:27">
      <c r="A117" s="291"/>
      <c r="B117" s="291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</row>
    <row r="118" spans="1:27">
      <c r="A118" s="291"/>
      <c r="B118" s="291"/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</row>
    <row r="119" spans="1:27">
      <c r="A119" s="291"/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</row>
    <row r="120" spans="1:27">
      <c r="A120" s="291"/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</row>
    <row r="121" spans="1:27">
      <c r="A121" s="291"/>
      <c r="B121" s="291"/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</row>
    <row r="122" spans="1:27">
      <c r="A122" s="291"/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</row>
    <row r="123" spans="1:27">
      <c r="A123" s="291"/>
      <c r="B123" s="291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</row>
    <row r="124" spans="1:27">
      <c r="A124" s="291"/>
      <c r="B124" s="291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</row>
    <row r="125" spans="1:27">
      <c r="A125" s="291"/>
      <c r="B125" s="291"/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</row>
    <row r="126" spans="1:27">
      <c r="A126" s="291"/>
      <c r="B126" s="291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</row>
    <row r="127" spans="1:27">
      <c r="A127" s="291"/>
      <c r="B127" s="291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</row>
    <row r="128" spans="1:27">
      <c r="A128" s="291"/>
      <c r="B128" s="291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</row>
    <row r="129" spans="1:27">
      <c r="A129" s="291"/>
      <c r="B129" s="291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</row>
    <row r="130" spans="1:27">
      <c r="A130" s="291"/>
      <c r="B130" s="291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</row>
    <row r="131" spans="1:27">
      <c r="A131" s="291"/>
      <c r="B131" s="291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</row>
    <row r="132" spans="1:27">
      <c r="A132" s="291"/>
      <c r="B132" s="291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</row>
    <row r="133" spans="1:27">
      <c r="A133" s="291"/>
      <c r="B133" s="291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</row>
    <row r="134" spans="1:27">
      <c r="A134" s="291"/>
      <c r="B134" s="291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</row>
    <row r="135" spans="1:27">
      <c r="A135" s="291"/>
      <c r="B135" s="291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</row>
    <row r="136" spans="1:27">
      <c r="A136" s="291"/>
      <c r="B136" s="291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</row>
    <row r="137" spans="1:27">
      <c r="A137" s="291"/>
      <c r="B137" s="291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</row>
    <row r="138" spans="1:27">
      <c r="A138" s="291"/>
      <c r="B138" s="291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</row>
    <row r="139" spans="1:27">
      <c r="A139" s="291"/>
      <c r="B139" s="291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</row>
    <row r="140" spans="1:27">
      <c r="A140" s="291"/>
      <c r="B140" s="291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</row>
    <row r="141" spans="1:27">
      <c r="A141" s="291"/>
      <c r="B141" s="291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</row>
    <row r="142" spans="1:27">
      <c r="A142" s="291"/>
      <c r="B142" s="291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</row>
    <row r="143" spans="1:27">
      <c r="A143" s="291"/>
      <c r="B143" s="291"/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</row>
    <row r="144" spans="1:27">
      <c r="A144" s="291"/>
      <c r="B144" s="291"/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</row>
    <row r="145" spans="1:85">
      <c r="A145" s="291"/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</row>
    <row r="146" spans="1:85">
      <c r="A146" s="291"/>
      <c r="B146" s="291"/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</row>
    <row r="147" spans="1:85">
      <c r="A147" s="291"/>
      <c r="B147" s="291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</row>
    <row r="148" spans="1:85">
      <c r="A148" s="291"/>
      <c r="B148" s="291"/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</row>
    <row r="149" spans="1:85">
      <c r="A149" s="291"/>
      <c r="B149" s="291"/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</row>
    <row r="150" spans="1:85">
      <c r="A150" s="291"/>
      <c r="B150" s="291"/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</row>
    <row r="151" spans="1:85">
      <c r="A151" s="291"/>
      <c r="B151" s="291"/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</row>
    <row r="152" spans="1:85">
      <c r="A152" s="291"/>
      <c r="B152" s="291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CG152" s="196" t="s">
        <v>396</v>
      </c>
    </row>
    <row r="153" spans="1:85">
      <c r="A153" s="291"/>
      <c r="B153" s="291"/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</row>
    <row r="154" spans="1:85">
      <c r="A154" s="291"/>
      <c r="B154" s="291"/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</row>
    <row r="155" spans="1:85">
      <c r="A155" s="291"/>
      <c r="B155" s="291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</row>
    <row r="156" spans="1:85">
      <c r="A156" s="291"/>
      <c r="B156" s="291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</row>
    <row r="157" spans="1:85">
      <c r="A157" s="291"/>
      <c r="B157" s="291"/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</row>
    <row r="158" spans="1:85">
      <c r="A158" s="291"/>
      <c r="B158" s="291"/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</row>
    <row r="159" spans="1:85">
      <c r="A159" s="291"/>
      <c r="B159" s="291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</row>
    <row r="160" spans="1:85">
      <c r="A160" s="291"/>
      <c r="B160" s="291"/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</row>
    <row r="161" spans="1:27">
      <c r="A161" s="291"/>
      <c r="B161" s="291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</row>
    <row r="162" spans="1:27">
      <c r="A162" s="291"/>
      <c r="B162" s="291"/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</row>
    <row r="163" spans="1:27">
      <c r="A163" s="291"/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</row>
    <row r="164" spans="1:27">
      <c r="A164" s="291"/>
      <c r="B164" s="291"/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</row>
    <row r="165" spans="1:27">
      <c r="A165" s="291"/>
      <c r="B165" s="291"/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</row>
    <row r="166" spans="1:27">
      <c r="A166" s="291"/>
      <c r="B166" s="291"/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</row>
    <row r="167" spans="1:27">
      <c r="A167" s="291"/>
      <c r="B167" s="291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</row>
    <row r="168" spans="1:27">
      <c r="A168" s="291"/>
      <c r="B168" s="291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</row>
    <row r="169" spans="1:27">
      <c r="A169" s="291"/>
      <c r="B169" s="291"/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1"/>
      <c r="N169" s="291"/>
      <c r="O169" s="291"/>
      <c r="P169" s="291"/>
      <c r="Q169" s="291"/>
      <c r="R169" s="291"/>
      <c r="S169" s="291"/>
      <c r="T169" s="291"/>
      <c r="U169" s="291"/>
      <c r="V169" s="291"/>
      <c r="W169" s="291"/>
      <c r="X169" s="291"/>
      <c r="Y169" s="291"/>
      <c r="Z169" s="291"/>
      <c r="AA169" s="291"/>
    </row>
    <row r="170" spans="1:27">
      <c r="A170" s="291"/>
      <c r="B170" s="291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1"/>
      <c r="Z170" s="291"/>
      <c r="AA170" s="291"/>
    </row>
    <row r="171" spans="1:27">
      <c r="A171" s="291"/>
      <c r="B171" s="291"/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1"/>
      <c r="N171" s="291"/>
      <c r="O171" s="291"/>
      <c r="P171" s="291"/>
      <c r="Q171" s="291"/>
      <c r="R171" s="291"/>
      <c r="S171" s="291"/>
      <c r="T171" s="291"/>
      <c r="U171" s="291"/>
      <c r="V171" s="291"/>
      <c r="W171" s="291"/>
      <c r="X171" s="291"/>
      <c r="Y171" s="291"/>
      <c r="Z171" s="291"/>
      <c r="AA171" s="291"/>
    </row>
    <row r="172" spans="1:27">
      <c r="A172" s="291"/>
      <c r="B172" s="291"/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1"/>
      <c r="N172" s="291"/>
      <c r="O172" s="291"/>
      <c r="P172" s="291"/>
      <c r="Q172" s="291"/>
      <c r="R172" s="291"/>
      <c r="S172" s="291"/>
      <c r="T172" s="291"/>
      <c r="U172" s="291"/>
      <c r="V172" s="291"/>
      <c r="W172" s="291"/>
      <c r="X172" s="291"/>
      <c r="Y172" s="291"/>
      <c r="Z172" s="291"/>
      <c r="AA172" s="291"/>
    </row>
    <row r="173" spans="1:27">
      <c r="A173" s="291"/>
      <c r="B173" s="291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  <c r="O173" s="291"/>
      <c r="P173" s="291"/>
      <c r="Q173" s="291"/>
      <c r="R173" s="291"/>
      <c r="S173" s="291"/>
      <c r="T173" s="291"/>
      <c r="U173" s="291"/>
      <c r="V173" s="291"/>
      <c r="W173" s="291"/>
      <c r="X173" s="291"/>
      <c r="Y173" s="291"/>
      <c r="Z173" s="291"/>
      <c r="AA173" s="291"/>
    </row>
    <row r="174" spans="1:27">
      <c r="A174" s="291"/>
      <c r="B174" s="291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</row>
    <row r="175" spans="1:27">
      <c r="A175" s="291"/>
      <c r="B175" s="291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</row>
    <row r="176" spans="1:27">
      <c r="A176" s="291"/>
      <c r="B176" s="291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  <c r="S176" s="291"/>
      <c r="T176" s="291"/>
      <c r="U176" s="291"/>
      <c r="V176" s="291"/>
      <c r="W176" s="291"/>
      <c r="X176" s="291"/>
      <c r="Y176" s="291"/>
      <c r="Z176" s="291"/>
      <c r="AA176" s="291"/>
    </row>
    <row r="177" spans="1:27">
      <c r="A177" s="291"/>
      <c r="B177" s="291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  <c r="S177" s="291"/>
      <c r="T177" s="291"/>
      <c r="U177" s="291"/>
      <c r="V177" s="291"/>
      <c r="W177" s="291"/>
      <c r="X177" s="291"/>
      <c r="Y177" s="291"/>
      <c r="Z177" s="291"/>
      <c r="AA177" s="291"/>
    </row>
    <row r="178" spans="1:27">
      <c r="A178" s="291"/>
      <c r="B178" s="291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  <c r="S178" s="291"/>
      <c r="T178" s="291"/>
      <c r="U178" s="291"/>
      <c r="V178" s="291"/>
      <c r="W178" s="291"/>
      <c r="X178" s="291"/>
      <c r="Y178" s="291"/>
      <c r="Z178" s="291"/>
      <c r="AA178" s="291"/>
    </row>
    <row r="179" spans="1:27">
      <c r="A179" s="291"/>
      <c r="B179" s="291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  <c r="O179" s="291"/>
      <c r="P179" s="291"/>
      <c r="Q179" s="291"/>
      <c r="R179" s="291"/>
      <c r="S179" s="291"/>
      <c r="T179" s="291"/>
      <c r="U179" s="291"/>
      <c r="V179" s="291"/>
      <c r="W179" s="291"/>
      <c r="X179" s="291"/>
      <c r="Y179" s="291"/>
      <c r="Z179" s="291"/>
      <c r="AA179" s="291"/>
    </row>
    <row r="180" spans="1:27">
      <c r="A180" s="291"/>
      <c r="B180" s="291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  <c r="S180" s="291"/>
      <c r="T180" s="291"/>
      <c r="U180" s="291"/>
      <c r="V180" s="291"/>
      <c r="W180" s="291"/>
      <c r="X180" s="291"/>
      <c r="Y180" s="291"/>
      <c r="Z180" s="291"/>
      <c r="AA180" s="291"/>
    </row>
    <row r="181" spans="1:27">
      <c r="A181" s="291"/>
      <c r="B181" s="291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  <c r="S181" s="291"/>
      <c r="T181" s="291"/>
      <c r="U181" s="291"/>
      <c r="V181" s="291"/>
      <c r="W181" s="291"/>
      <c r="X181" s="291"/>
      <c r="Y181" s="291"/>
      <c r="Z181" s="291"/>
      <c r="AA181" s="291"/>
    </row>
    <row r="182" spans="1:27">
      <c r="A182" s="291"/>
      <c r="B182" s="291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1"/>
      <c r="N182" s="291"/>
      <c r="O182" s="291"/>
      <c r="P182" s="291"/>
      <c r="Q182" s="291"/>
      <c r="R182" s="291"/>
      <c r="S182" s="291"/>
      <c r="T182" s="291"/>
      <c r="U182" s="291"/>
      <c r="V182" s="291"/>
      <c r="W182" s="291"/>
      <c r="X182" s="291"/>
      <c r="Y182" s="291"/>
      <c r="Z182" s="291"/>
      <c r="AA182" s="291"/>
    </row>
    <row r="183" spans="1:27">
      <c r="A183" s="291"/>
      <c r="B183" s="291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</row>
    <row r="184" spans="1:27">
      <c r="A184" s="291"/>
      <c r="B184" s="291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</row>
    <row r="185" spans="1:27">
      <c r="A185" s="291"/>
      <c r="B185" s="291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</row>
    <row r="186" spans="1:27">
      <c r="A186" s="291"/>
      <c r="B186" s="291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  <c r="AA186" s="291"/>
    </row>
    <row r="187" spans="1:27">
      <c r="A187" s="291"/>
      <c r="B187" s="291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  <c r="AA187" s="291"/>
    </row>
    <row r="188" spans="1:27">
      <c r="A188" s="291"/>
      <c r="B188" s="291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</row>
    <row r="189" spans="1:27">
      <c r="A189" s="291"/>
      <c r="B189" s="291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</row>
    <row r="190" spans="1:27">
      <c r="A190" s="291"/>
      <c r="B190" s="291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</row>
    <row r="191" spans="1:27">
      <c r="A191" s="291"/>
      <c r="B191" s="291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1"/>
      <c r="Y191" s="291"/>
      <c r="Z191" s="291"/>
      <c r="AA191" s="291"/>
    </row>
    <row r="192" spans="1:27">
      <c r="A192" s="291"/>
      <c r="B192" s="291"/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S192" s="291"/>
      <c r="T192" s="291"/>
      <c r="U192" s="291"/>
      <c r="V192" s="291"/>
      <c r="W192" s="291"/>
      <c r="X192" s="291"/>
      <c r="Y192" s="291"/>
      <c r="Z192" s="291"/>
      <c r="AA192" s="291"/>
    </row>
    <row r="193" spans="1:27">
      <c r="A193" s="291"/>
      <c r="B193" s="291"/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S193" s="291"/>
      <c r="T193" s="291"/>
      <c r="U193" s="291"/>
      <c r="V193" s="291"/>
      <c r="W193" s="291"/>
      <c r="X193" s="291"/>
      <c r="Y193" s="291"/>
      <c r="Z193" s="291"/>
      <c r="AA193" s="291"/>
    </row>
    <row r="194" spans="1:27">
      <c r="A194" s="291"/>
      <c r="B194" s="291"/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1"/>
      <c r="N194" s="291"/>
      <c r="O194" s="291"/>
      <c r="P194" s="291"/>
      <c r="Q194" s="291"/>
      <c r="R194" s="291"/>
      <c r="S194" s="291"/>
      <c r="T194" s="291"/>
      <c r="U194" s="291"/>
      <c r="V194" s="291"/>
      <c r="W194" s="291"/>
      <c r="X194" s="291"/>
      <c r="Y194" s="291"/>
      <c r="Z194" s="291"/>
      <c r="AA194" s="291"/>
    </row>
    <row r="195" spans="1:27">
      <c r="A195" s="291"/>
      <c r="B195" s="291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S195" s="291"/>
      <c r="T195" s="291"/>
      <c r="U195" s="291"/>
      <c r="V195" s="291"/>
      <c r="W195" s="291"/>
      <c r="X195" s="291"/>
      <c r="Y195" s="291"/>
      <c r="Z195" s="291"/>
      <c r="AA195" s="291"/>
    </row>
    <row r="196" spans="1:27">
      <c r="A196" s="291"/>
      <c r="B196" s="291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1"/>
      <c r="N196" s="291"/>
      <c r="O196" s="291"/>
      <c r="P196" s="291"/>
      <c r="Q196" s="291"/>
      <c r="R196" s="291"/>
      <c r="S196" s="291"/>
      <c r="T196" s="291"/>
      <c r="U196" s="291"/>
      <c r="V196" s="291"/>
      <c r="W196" s="291"/>
      <c r="X196" s="291"/>
      <c r="Y196" s="291"/>
      <c r="Z196" s="291"/>
      <c r="AA196" s="291"/>
    </row>
    <row r="197" spans="1:27">
      <c r="A197" s="291"/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S197" s="291"/>
      <c r="T197" s="291"/>
      <c r="U197" s="291"/>
      <c r="V197" s="291"/>
      <c r="W197" s="291"/>
      <c r="X197" s="291"/>
      <c r="Y197" s="291"/>
      <c r="Z197" s="291"/>
      <c r="AA197" s="291"/>
    </row>
    <row r="198" spans="1:27">
      <c r="A198" s="291"/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  <c r="AA198" s="291"/>
    </row>
    <row r="199" spans="1:27">
      <c r="A199" s="291"/>
      <c r="B199" s="291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S199" s="291"/>
      <c r="T199" s="291"/>
      <c r="U199" s="291"/>
      <c r="V199" s="291"/>
      <c r="W199" s="291"/>
      <c r="X199" s="291"/>
      <c r="Y199" s="291"/>
      <c r="Z199" s="291"/>
      <c r="AA199" s="291"/>
    </row>
    <row r="200" spans="1:27">
      <c r="A200" s="291"/>
      <c r="B200" s="291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X200" s="291"/>
      <c r="Y200" s="291"/>
      <c r="Z200" s="291"/>
      <c r="AA200" s="291"/>
    </row>
    <row r="201" spans="1:27">
      <c r="A201" s="291"/>
      <c r="B201" s="291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1"/>
      <c r="N201" s="291"/>
      <c r="O201" s="291"/>
      <c r="P201" s="291"/>
      <c r="Q201" s="291"/>
      <c r="R201" s="291"/>
      <c r="S201" s="291"/>
      <c r="T201" s="291"/>
      <c r="U201" s="291"/>
      <c r="V201" s="291"/>
      <c r="W201" s="291"/>
      <c r="X201" s="291"/>
      <c r="Y201" s="291"/>
      <c r="Z201" s="291"/>
      <c r="AA201" s="291"/>
    </row>
    <row r="202" spans="1:27">
      <c r="A202" s="291"/>
      <c r="B202" s="291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1"/>
      <c r="N202" s="291"/>
      <c r="O202" s="291"/>
      <c r="P202" s="291"/>
      <c r="Q202" s="291"/>
      <c r="R202" s="291"/>
      <c r="S202" s="291"/>
      <c r="T202" s="291"/>
      <c r="U202" s="291"/>
      <c r="V202" s="291"/>
      <c r="W202" s="291"/>
      <c r="X202" s="291"/>
      <c r="Y202" s="291"/>
      <c r="Z202" s="291"/>
      <c r="AA202" s="291"/>
    </row>
    <row r="203" spans="1:27">
      <c r="A203" s="291"/>
      <c r="B203" s="291"/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1"/>
      <c r="N203" s="291"/>
      <c r="O203" s="291"/>
      <c r="P203" s="291"/>
      <c r="Q203" s="291"/>
      <c r="R203" s="291"/>
      <c r="S203" s="291"/>
      <c r="T203" s="291"/>
      <c r="U203" s="291"/>
      <c r="V203" s="291"/>
      <c r="W203" s="291"/>
      <c r="X203" s="291"/>
      <c r="Y203" s="291"/>
      <c r="Z203" s="291"/>
      <c r="AA203" s="291"/>
    </row>
    <row r="204" spans="1:27">
      <c r="A204" s="291"/>
      <c r="B204" s="291"/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1"/>
      <c r="N204" s="291"/>
      <c r="O204" s="291"/>
      <c r="P204" s="291"/>
      <c r="Q204" s="291"/>
      <c r="R204" s="291"/>
      <c r="S204" s="291"/>
      <c r="T204" s="291"/>
      <c r="U204" s="291"/>
      <c r="V204" s="291"/>
      <c r="W204" s="291"/>
      <c r="X204" s="291"/>
      <c r="Y204" s="291"/>
      <c r="Z204" s="291"/>
      <c r="AA204" s="291"/>
    </row>
    <row r="205" spans="1:27">
      <c r="A205" s="291"/>
      <c r="B205" s="291"/>
      <c r="C205" s="291"/>
      <c r="D205" s="291"/>
      <c r="E205" s="291"/>
      <c r="F205" s="291"/>
      <c r="G205" s="291"/>
      <c r="H205" s="291"/>
      <c r="I205" s="291"/>
      <c r="J205" s="291"/>
      <c r="K205" s="291"/>
      <c r="L205" s="291"/>
      <c r="M205" s="291"/>
      <c r="N205" s="291"/>
      <c r="O205" s="291"/>
      <c r="P205" s="291"/>
      <c r="Q205" s="291"/>
      <c r="R205" s="291"/>
      <c r="S205" s="291"/>
      <c r="T205" s="291"/>
      <c r="U205" s="291"/>
      <c r="V205" s="291"/>
      <c r="W205" s="291"/>
      <c r="X205" s="291"/>
      <c r="Y205" s="291"/>
      <c r="Z205" s="291"/>
      <c r="AA205" s="291"/>
    </row>
    <row r="206" spans="1:27">
      <c r="A206" s="291"/>
      <c r="B206" s="291"/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  <c r="S206" s="291"/>
      <c r="T206" s="291"/>
      <c r="U206" s="291"/>
      <c r="V206" s="291"/>
      <c r="W206" s="291"/>
      <c r="X206" s="291"/>
      <c r="Y206" s="291"/>
      <c r="Z206" s="291"/>
      <c r="AA206" s="291"/>
    </row>
    <row r="207" spans="1:27">
      <c r="A207" s="291"/>
      <c r="B207" s="291"/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1"/>
      <c r="S207" s="291"/>
      <c r="T207" s="291"/>
      <c r="U207" s="291"/>
      <c r="V207" s="291"/>
      <c r="W207" s="291"/>
      <c r="X207" s="291"/>
      <c r="Y207" s="291"/>
      <c r="Z207" s="291"/>
      <c r="AA207" s="291"/>
    </row>
    <row r="208" spans="1:27">
      <c r="A208" s="291"/>
      <c r="B208" s="291"/>
      <c r="C208" s="291"/>
      <c r="D208" s="291"/>
      <c r="E208" s="291"/>
      <c r="F208" s="291"/>
      <c r="G208" s="291"/>
      <c r="H208" s="291"/>
      <c r="I208" s="291"/>
      <c r="J208" s="291"/>
      <c r="K208" s="291"/>
      <c r="L208" s="291"/>
      <c r="M208" s="291"/>
      <c r="N208" s="291"/>
      <c r="O208" s="291"/>
      <c r="P208" s="291"/>
      <c r="Q208" s="291"/>
      <c r="R208" s="291"/>
      <c r="S208" s="291"/>
      <c r="T208" s="291"/>
      <c r="U208" s="291"/>
      <c r="V208" s="291"/>
      <c r="W208" s="291"/>
      <c r="X208" s="291"/>
      <c r="Y208" s="291"/>
      <c r="Z208" s="291"/>
      <c r="AA208" s="291"/>
    </row>
    <row r="209" spans="1:27">
      <c r="A209" s="291"/>
      <c r="B209" s="291"/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1"/>
      <c r="S209" s="291"/>
      <c r="T209" s="291"/>
      <c r="U209" s="291"/>
      <c r="V209" s="291"/>
      <c r="W209" s="291"/>
      <c r="X209" s="291"/>
      <c r="Y209" s="291"/>
      <c r="Z209" s="291"/>
      <c r="AA209" s="291"/>
    </row>
    <row r="210" spans="1:27">
      <c r="A210" s="291"/>
      <c r="B210" s="291"/>
      <c r="C210" s="291"/>
      <c r="D210" s="291"/>
      <c r="E210" s="291"/>
      <c r="F210" s="291"/>
      <c r="G210" s="291"/>
      <c r="H210" s="291"/>
      <c r="I210" s="291"/>
      <c r="J210" s="291"/>
      <c r="K210" s="291"/>
      <c r="L210" s="291"/>
      <c r="M210" s="291"/>
      <c r="N210" s="291"/>
      <c r="O210" s="291"/>
      <c r="P210" s="291"/>
      <c r="Q210" s="291"/>
      <c r="R210" s="291"/>
      <c r="S210" s="291"/>
      <c r="T210" s="291"/>
      <c r="U210" s="291"/>
      <c r="V210" s="291"/>
      <c r="W210" s="291"/>
      <c r="X210" s="291"/>
      <c r="Y210" s="291"/>
      <c r="Z210" s="291"/>
      <c r="AA210" s="291"/>
    </row>
    <row r="211" spans="1:27">
      <c r="A211" s="291"/>
      <c r="B211" s="291"/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291"/>
      <c r="R211" s="291"/>
      <c r="S211" s="291"/>
      <c r="T211" s="291"/>
      <c r="U211" s="291"/>
      <c r="V211" s="291"/>
      <c r="W211" s="291"/>
      <c r="X211" s="291"/>
      <c r="Y211" s="291"/>
      <c r="Z211" s="291"/>
      <c r="AA211" s="291"/>
    </row>
    <row r="212" spans="1:27">
      <c r="A212" s="291"/>
      <c r="B212" s="291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  <c r="S212" s="291"/>
      <c r="T212" s="291"/>
      <c r="U212" s="291"/>
      <c r="V212" s="291"/>
      <c r="W212" s="291"/>
      <c r="X212" s="291"/>
      <c r="Y212" s="291"/>
      <c r="Z212" s="291"/>
      <c r="AA212" s="291"/>
    </row>
    <row r="213" spans="1:27">
      <c r="A213" s="291"/>
      <c r="B213" s="291"/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1"/>
      <c r="S213" s="291"/>
      <c r="T213" s="291"/>
      <c r="U213" s="291"/>
      <c r="V213" s="291"/>
      <c r="W213" s="291"/>
      <c r="X213" s="291"/>
      <c r="Y213" s="291"/>
      <c r="Z213" s="291"/>
      <c r="AA213" s="291"/>
    </row>
    <row r="214" spans="1:27">
      <c r="A214" s="291"/>
      <c r="B214" s="291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1"/>
      <c r="N214" s="291"/>
      <c r="O214" s="291"/>
      <c r="P214" s="291"/>
      <c r="Q214" s="291"/>
      <c r="R214" s="291"/>
      <c r="S214" s="291"/>
      <c r="T214" s="291"/>
      <c r="U214" s="291"/>
      <c r="V214" s="291"/>
      <c r="W214" s="291"/>
      <c r="X214" s="291"/>
      <c r="Y214" s="291"/>
      <c r="Z214" s="291"/>
      <c r="AA214" s="291"/>
    </row>
    <row r="215" spans="1:27">
      <c r="A215" s="291"/>
      <c r="B215" s="291"/>
      <c r="C215" s="291"/>
      <c r="D215" s="291"/>
      <c r="E215" s="291"/>
      <c r="F215" s="291"/>
      <c r="G215" s="291"/>
      <c r="H215" s="291"/>
      <c r="I215" s="291"/>
      <c r="J215" s="291"/>
      <c r="K215" s="291"/>
      <c r="L215" s="291"/>
      <c r="M215" s="291"/>
      <c r="N215" s="291"/>
      <c r="O215" s="291"/>
      <c r="P215" s="291"/>
      <c r="Q215" s="291"/>
      <c r="R215" s="291"/>
      <c r="S215" s="291"/>
      <c r="T215" s="291"/>
      <c r="U215" s="291"/>
      <c r="V215" s="291"/>
      <c r="W215" s="291"/>
      <c r="X215" s="291"/>
      <c r="Y215" s="291"/>
      <c r="Z215" s="291"/>
      <c r="AA215" s="291"/>
    </row>
    <row r="216" spans="1:27">
      <c r="A216" s="291"/>
      <c r="B216" s="291"/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1"/>
      <c r="N216" s="291"/>
      <c r="O216" s="291"/>
      <c r="P216" s="291"/>
      <c r="Q216" s="291"/>
      <c r="R216" s="291"/>
      <c r="S216" s="291"/>
      <c r="T216" s="291"/>
      <c r="U216" s="291"/>
      <c r="V216" s="291"/>
      <c r="W216" s="291"/>
      <c r="X216" s="291"/>
      <c r="Y216" s="291"/>
      <c r="Z216" s="291"/>
      <c r="AA216" s="291"/>
    </row>
    <row r="217" spans="1:27">
      <c r="A217" s="291"/>
      <c r="B217" s="291"/>
      <c r="C217" s="291"/>
      <c r="D217" s="291"/>
      <c r="E217" s="291"/>
      <c r="F217" s="291"/>
      <c r="G217" s="291"/>
      <c r="H217" s="291"/>
      <c r="I217" s="291"/>
      <c r="J217" s="291"/>
      <c r="K217" s="291"/>
      <c r="L217" s="291"/>
      <c r="M217" s="291"/>
      <c r="N217" s="291"/>
      <c r="O217" s="291"/>
      <c r="P217" s="291"/>
      <c r="Q217" s="291"/>
      <c r="R217" s="291"/>
      <c r="S217" s="291"/>
      <c r="T217" s="291"/>
      <c r="U217" s="291"/>
      <c r="V217" s="291"/>
      <c r="W217" s="291"/>
      <c r="X217" s="291"/>
      <c r="Y217" s="291"/>
      <c r="Z217" s="291"/>
      <c r="AA217" s="291"/>
    </row>
    <row r="218" spans="1:27">
      <c r="A218" s="291"/>
      <c r="B218" s="291"/>
      <c r="C218" s="291"/>
      <c r="D218" s="291"/>
      <c r="E218" s="291"/>
      <c r="F218" s="291"/>
      <c r="G218" s="291"/>
      <c r="H218" s="291"/>
      <c r="I218" s="291"/>
      <c r="J218" s="291"/>
      <c r="K218" s="291"/>
      <c r="L218" s="291"/>
      <c r="M218" s="291"/>
      <c r="N218" s="291"/>
      <c r="O218" s="291"/>
      <c r="P218" s="291"/>
      <c r="Q218" s="291"/>
      <c r="R218" s="291"/>
      <c r="S218" s="291"/>
      <c r="T218" s="291"/>
      <c r="U218" s="291"/>
      <c r="V218" s="291"/>
      <c r="W218" s="291"/>
      <c r="X218" s="291"/>
      <c r="Y218" s="291"/>
      <c r="Z218" s="291"/>
      <c r="AA218" s="291"/>
    </row>
    <row r="219" spans="1:27">
      <c r="A219" s="291"/>
      <c r="B219" s="291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1"/>
      <c r="N219" s="291"/>
      <c r="O219" s="291"/>
      <c r="P219" s="291"/>
      <c r="Q219" s="291"/>
      <c r="R219" s="291"/>
      <c r="S219" s="291"/>
      <c r="T219" s="291"/>
      <c r="U219" s="291"/>
      <c r="V219" s="291"/>
      <c r="W219" s="291"/>
      <c r="X219" s="291"/>
      <c r="Y219" s="291"/>
      <c r="Z219" s="291"/>
      <c r="AA219" s="291"/>
    </row>
    <row r="220" spans="1:27">
      <c r="A220" s="291"/>
      <c r="B220" s="291"/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1"/>
      <c r="N220" s="291"/>
      <c r="O220" s="291"/>
      <c r="P220" s="291"/>
      <c r="Q220" s="291"/>
      <c r="R220" s="291"/>
      <c r="S220" s="291"/>
      <c r="T220" s="291"/>
      <c r="U220" s="291"/>
      <c r="V220" s="291"/>
      <c r="W220" s="291"/>
      <c r="X220" s="291"/>
      <c r="Y220" s="291"/>
      <c r="Z220" s="291"/>
      <c r="AA220" s="291"/>
    </row>
    <row r="221" spans="1:27">
      <c r="A221" s="291"/>
      <c r="B221" s="291"/>
      <c r="C221" s="291"/>
      <c r="D221" s="291"/>
      <c r="E221" s="291"/>
      <c r="F221" s="291"/>
      <c r="G221" s="291"/>
      <c r="H221" s="291"/>
      <c r="I221" s="291"/>
      <c r="J221" s="291"/>
      <c r="K221" s="291"/>
      <c r="L221" s="291"/>
      <c r="M221" s="291"/>
      <c r="N221" s="291"/>
      <c r="O221" s="291"/>
      <c r="P221" s="291"/>
      <c r="Q221" s="291"/>
      <c r="R221" s="291"/>
      <c r="S221" s="291"/>
      <c r="T221" s="291"/>
      <c r="U221" s="291"/>
      <c r="V221" s="291"/>
      <c r="W221" s="291"/>
      <c r="X221" s="291"/>
      <c r="Y221" s="291"/>
      <c r="Z221" s="291"/>
      <c r="AA221" s="291"/>
    </row>
    <row r="222" spans="1:27">
      <c r="A222" s="291"/>
      <c r="B222" s="291"/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1"/>
      <c r="N222" s="291"/>
      <c r="O222" s="291"/>
      <c r="P222" s="291"/>
      <c r="Q222" s="291"/>
      <c r="R222" s="291"/>
      <c r="S222" s="291"/>
      <c r="T222" s="291"/>
      <c r="U222" s="291"/>
      <c r="V222" s="291"/>
      <c r="W222" s="291"/>
      <c r="X222" s="291"/>
      <c r="Y222" s="291"/>
      <c r="Z222" s="291"/>
      <c r="AA222" s="291"/>
    </row>
    <row r="223" spans="1:27">
      <c r="A223" s="291"/>
      <c r="B223" s="291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1"/>
      <c r="N223" s="291"/>
      <c r="O223" s="291"/>
      <c r="P223" s="291"/>
      <c r="Q223" s="291"/>
      <c r="R223" s="291"/>
      <c r="S223" s="291"/>
      <c r="T223" s="291"/>
      <c r="U223" s="291"/>
      <c r="V223" s="291"/>
      <c r="W223" s="291"/>
      <c r="X223" s="291"/>
      <c r="Y223" s="291"/>
      <c r="Z223" s="291"/>
      <c r="AA223" s="291"/>
    </row>
    <row r="224" spans="1:27">
      <c r="A224" s="291"/>
      <c r="B224" s="291"/>
      <c r="C224" s="291"/>
      <c r="D224" s="291"/>
      <c r="E224" s="291"/>
      <c r="F224" s="291"/>
      <c r="G224" s="291"/>
      <c r="H224" s="291"/>
      <c r="I224" s="291"/>
      <c r="J224" s="291"/>
      <c r="K224" s="291"/>
      <c r="L224" s="291"/>
      <c r="M224" s="291"/>
      <c r="N224" s="291"/>
      <c r="O224" s="291"/>
      <c r="P224" s="291"/>
      <c r="Q224" s="291"/>
      <c r="R224" s="291"/>
      <c r="S224" s="291"/>
      <c r="T224" s="291"/>
      <c r="U224" s="291"/>
      <c r="V224" s="291"/>
      <c r="W224" s="291"/>
      <c r="X224" s="291"/>
      <c r="Y224" s="291"/>
      <c r="Z224" s="291"/>
      <c r="AA224" s="291"/>
    </row>
    <row r="225" spans="1:27">
      <c r="A225" s="291"/>
      <c r="B225" s="291"/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1"/>
      <c r="N225" s="291"/>
      <c r="O225" s="291"/>
      <c r="P225" s="291"/>
      <c r="Q225" s="291"/>
      <c r="R225" s="291"/>
      <c r="S225" s="291"/>
      <c r="T225" s="291"/>
      <c r="U225" s="291"/>
      <c r="V225" s="291"/>
      <c r="W225" s="291"/>
      <c r="X225" s="291"/>
      <c r="Y225" s="291"/>
      <c r="Z225" s="291"/>
      <c r="AA225" s="291"/>
    </row>
    <row r="226" spans="1:27">
      <c r="A226" s="291"/>
      <c r="B226" s="291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  <c r="O226" s="291"/>
      <c r="P226" s="291"/>
      <c r="Q226" s="291"/>
      <c r="R226" s="291"/>
      <c r="S226" s="291"/>
      <c r="T226" s="291"/>
      <c r="U226" s="291"/>
      <c r="V226" s="291"/>
      <c r="W226" s="291"/>
      <c r="X226" s="291"/>
      <c r="Y226" s="291"/>
      <c r="Z226" s="291"/>
      <c r="AA226" s="291"/>
    </row>
    <row r="227" spans="1:27">
      <c r="A227" s="291"/>
      <c r="B227" s="291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291"/>
      <c r="R227" s="291"/>
      <c r="S227" s="291"/>
      <c r="T227" s="291"/>
      <c r="U227" s="291"/>
      <c r="V227" s="291"/>
      <c r="W227" s="291"/>
      <c r="X227" s="291"/>
      <c r="Y227" s="291"/>
      <c r="Z227" s="291"/>
      <c r="AA227" s="291"/>
    </row>
    <row r="228" spans="1:27">
      <c r="A228" s="291"/>
      <c r="B228" s="291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1"/>
      <c r="N228" s="291"/>
      <c r="O228" s="291"/>
      <c r="P228" s="291"/>
      <c r="Q228" s="291"/>
      <c r="R228" s="291"/>
      <c r="S228" s="291"/>
      <c r="T228" s="291"/>
      <c r="U228" s="291"/>
      <c r="V228" s="291"/>
      <c r="W228" s="291"/>
      <c r="X228" s="291"/>
      <c r="Y228" s="291"/>
      <c r="Z228" s="291"/>
      <c r="AA228" s="291"/>
    </row>
    <row r="229" spans="1:27">
      <c r="A229" s="291"/>
      <c r="B229" s="291"/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1"/>
      <c r="N229" s="291"/>
      <c r="O229" s="291"/>
      <c r="P229" s="291"/>
      <c r="Q229" s="291"/>
      <c r="R229" s="291"/>
      <c r="S229" s="291"/>
      <c r="T229" s="291"/>
      <c r="U229" s="291"/>
      <c r="V229" s="291"/>
      <c r="W229" s="291"/>
      <c r="X229" s="291"/>
      <c r="Y229" s="291"/>
      <c r="Z229" s="291"/>
      <c r="AA229" s="291"/>
    </row>
    <row r="230" spans="1:27">
      <c r="A230" s="291"/>
      <c r="B230" s="291"/>
      <c r="C230" s="291"/>
      <c r="D230" s="291"/>
      <c r="E230" s="291"/>
      <c r="F230" s="291"/>
      <c r="G230" s="291"/>
      <c r="H230" s="291"/>
      <c r="I230" s="291"/>
      <c r="J230" s="291"/>
      <c r="K230" s="291"/>
      <c r="L230" s="291"/>
      <c r="M230" s="291"/>
      <c r="N230" s="291"/>
      <c r="O230" s="291"/>
      <c r="P230" s="291"/>
      <c r="Q230" s="291"/>
      <c r="R230" s="291"/>
      <c r="S230" s="291"/>
      <c r="T230" s="291"/>
      <c r="U230" s="291"/>
      <c r="V230" s="291"/>
      <c r="W230" s="291"/>
      <c r="X230" s="291"/>
      <c r="Y230" s="291"/>
      <c r="Z230" s="291"/>
      <c r="AA230" s="291"/>
    </row>
    <row r="231" spans="1:27">
      <c r="A231" s="291"/>
      <c r="B231" s="291"/>
      <c r="C231" s="291"/>
      <c r="D231" s="291"/>
      <c r="E231" s="291"/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S231" s="291"/>
      <c r="T231" s="291"/>
      <c r="U231" s="291"/>
      <c r="V231" s="291"/>
      <c r="W231" s="291"/>
      <c r="X231" s="291"/>
      <c r="Y231" s="291"/>
      <c r="Z231" s="291"/>
      <c r="AA231" s="291"/>
    </row>
    <row r="232" spans="1:27">
      <c r="A232" s="291"/>
      <c r="B232" s="291"/>
      <c r="C232" s="291"/>
      <c r="D232" s="291"/>
      <c r="E232" s="291"/>
      <c r="F232" s="291"/>
      <c r="G232" s="291"/>
      <c r="H232" s="291"/>
      <c r="I232" s="291"/>
      <c r="J232" s="291"/>
      <c r="K232" s="291"/>
      <c r="L232" s="291"/>
      <c r="M232" s="291"/>
      <c r="N232" s="291"/>
      <c r="O232" s="291"/>
      <c r="P232" s="291"/>
      <c r="Q232" s="291"/>
      <c r="R232" s="291"/>
      <c r="S232" s="291"/>
      <c r="T232" s="291"/>
      <c r="U232" s="291"/>
      <c r="V232" s="291"/>
      <c r="W232" s="291"/>
      <c r="X232" s="291"/>
      <c r="Y232" s="291"/>
      <c r="Z232" s="291"/>
      <c r="AA232" s="291"/>
    </row>
    <row r="233" spans="1:27">
      <c r="A233" s="291"/>
      <c r="B233" s="291"/>
      <c r="C233" s="291"/>
      <c r="D233" s="291"/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1"/>
      <c r="Y233" s="291"/>
      <c r="Z233" s="291"/>
      <c r="AA233" s="291"/>
    </row>
    <row r="234" spans="1:27">
      <c r="A234" s="291"/>
      <c r="B234" s="291"/>
      <c r="C234" s="291"/>
      <c r="D234" s="291"/>
      <c r="E234" s="291"/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S234" s="291"/>
      <c r="T234" s="291"/>
      <c r="U234" s="291"/>
      <c r="V234" s="291"/>
      <c r="W234" s="291"/>
      <c r="X234" s="291"/>
      <c r="Y234" s="291"/>
      <c r="Z234" s="291"/>
      <c r="AA234" s="291"/>
    </row>
    <row r="235" spans="1:27">
      <c r="A235" s="291"/>
      <c r="B235" s="291"/>
      <c r="C235" s="291"/>
      <c r="D235" s="291"/>
      <c r="E235" s="291"/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  <c r="S235" s="291"/>
      <c r="T235" s="291"/>
      <c r="U235" s="291"/>
      <c r="V235" s="291"/>
      <c r="W235" s="291"/>
      <c r="X235" s="291"/>
      <c r="Y235" s="291"/>
      <c r="Z235" s="291"/>
      <c r="AA235" s="291"/>
    </row>
    <row r="236" spans="1:27">
      <c r="A236" s="291"/>
      <c r="B236" s="291"/>
      <c r="C236" s="291"/>
      <c r="D236" s="291"/>
      <c r="E236" s="291"/>
      <c r="F236" s="291"/>
      <c r="G236" s="291"/>
      <c r="H236" s="291"/>
      <c r="I236" s="291"/>
      <c r="J236" s="291"/>
      <c r="K236" s="291"/>
      <c r="L236" s="291"/>
      <c r="M236" s="291"/>
      <c r="N236" s="291"/>
      <c r="O236" s="291"/>
      <c r="P236" s="291"/>
      <c r="Q236" s="291"/>
      <c r="R236" s="291"/>
      <c r="S236" s="291"/>
      <c r="T236" s="291"/>
      <c r="U236" s="291"/>
      <c r="V236" s="291"/>
      <c r="W236" s="291"/>
      <c r="X236" s="291"/>
      <c r="Y236" s="291"/>
      <c r="Z236" s="291"/>
      <c r="AA236" s="291"/>
    </row>
    <row r="237" spans="1:27">
      <c r="A237" s="291"/>
      <c r="B237" s="291"/>
      <c r="C237" s="291"/>
      <c r="D237" s="291"/>
      <c r="E237" s="291"/>
      <c r="F237" s="291"/>
      <c r="G237" s="291"/>
      <c r="H237" s="291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S237" s="291"/>
      <c r="T237" s="291"/>
      <c r="U237" s="291"/>
      <c r="V237" s="291"/>
      <c r="W237" s="291"/>
      <c r="X237" s="291"/>
      <c r="Y237" s="291"/>
      <c r="Z237" s="291"/>
      <c r="AA237" s="291"/>
    </row>
    <row r="238" spans="1:27">
      <c r="A238" s="291"/>
      <c r="B238" s="291"/>
      <c r="C238" s="291"/>
      <c r="D238" s="291"/>
      <c r="E238" s="291"/>
      <c r="F238" s="291"/>
      <c r="G238" s="291"/>
      <c r="H238" s="291"/>
      <c r="I238" s="291"/>
      <c r="J238" s="291"/>
      <c r="K238" s="291"/>
      <c r="L238" s="291"/>
      <c r="M238" s="291"/>
      <c r="N238" s="291"/>
      <c r="O238" s="291"/>
      <c r="P238" s="291"/>
      <c r="Q238" s="291"/>
      <c r="R238" s="291"/>
      <c r="S238" s="291"/>
      <c r="T238" s="291"/>
      <c r="U238" s="291"/>
      <c r="V238" s="291"/>
      <c r="W238" s="291"/>
      <c r="X238" s="291"/>
      <c r="Y238" s="291"/>
      <c r="Z238" s="291"/>
      <c r="AA238" s="291"/>
    </row>
    <row r="239" spans="1:27">
      <c r="A239" s="291"/>
      <c r="B239" s="291"/>
      <c r="C239" s="291"/>
      <c r="D239" s="291"/>
      <c r="E239" s="291"/>
      <c r="F239" s="291"/>
      <c r="G239" s="291"/>
      <c r="H239" s="291"/>
      <c r="I239" s="291"/>
      <c r="J239" s="291"/>
      <c r="K239" s="291"/>
      <c r="L239" s="291"/>
      <c r="M239" s="291"/>
      <c r="N239" s="291"/>
      <c r="O239" s="291"/>
      <c r="P239" s="291"/>
      <c r="Q239" s="291"/>
      <c r="R239" s="291"/>
      <c r="S239" s="291"/>
      <c r="T239" s="291"/>
      <c r="U239" s="291"/>
      <c r="V239" s="291"/>
      <c r="W239" s="291"/>
      <c r="X239" s="291"/>
      <c r="Y239" s="291"/>
      <c r="Z239" s="291"/>
      <c r="AA239" s="291"/>
    </row>
    <row r="240" spans="1:27">
      <c r="A240" s="291"/>
      <c r="B240" s="291"/>
      <c r="C240" s="291"/>
      <c r="D240" s="291"/>
      <c r="E240" s="291"/>
      <c r="F240" s="291"/>
      <c r="G240" s="291"/>
      <c r="H240" s="291"/>
      <c r="I240" s="291"/>
      <c r="J240" s="291"/>
      <c r="K240" s="291"/>
      <c r="L240" s="291"/>
      <c r="M240" s="291"/>
      <c r="N240" s="291"/>
      <c r="O240" s="291"/>
      <c r="P240" s="291"/>
      <c r="Q240" s="291"/>
      <c r="R240" s="291"/>
      <c r="S240" s="291"/>
      <c r="T240" s="291"/>
      <c r="U240" s="291"/>
      <c r="V240" s="291"/>
      <c r="W240" s="291"/>
      <c r="X240" s="291"/>
      <c r="Y240" s="291"/>
      <c r="Z240" s="291"/>
      <c r="AA240" s="291"/>
    </row>
    <row r="241" spans="1:27">
      <c r="A241" s="291"/>
      <c r="B241" s="291"/>
      <c r="C241" s="291"/>
      <c r="D241" s="291"/>
      <c r="E241" s="291"/>
      <c r="F241" s="291"/>
      <c r="G241" s="291"/>
      <c r="H241" s="291"/>
      <c r="I241" s="291"/>
      <c r="J241" s="291"/>
      <c r="K241" s="291"/>
      <c r="L241" s="291"/>
      <c r="M241" s="291"/>
      <c r="N241" s="291"/>
      <c r="O241" s="291"/>
      <c r="P241" s="291"/>
      <c r="Q241" s="291"/>
      <c r="R241" s="291"/>
      <c r="S241" s="291"/>
      <c r="T241" s="291"/>
      <c r="U241" s="291"/>
      <c r="V241" s="291"/>
      <c r="W241" s="291"/>
      <c r="X241" s="291"/>
      <c r="Y241" s="291"/>
      <c r="Z241" s="291"/>
      <c r="AA241" s="291"/>
    </row>
    <row r="242" spans="1:27">
      <c r="A242" s="291"/>
      <c r="B242" s="291"/>
      <c r="C242" s="291"/>
      <c r="D242" s="291"/>
      <c r="E242" s="291"/>
      <c r="F242" s="291"/>
      <c r="G242" s="291"/>
      <c r="H242" s="291"/>
      <c r="I242" s="291"/>
      <c r="J242" s="291"/>
      <c r="K242" s="291"/>
      <c r="L242" s="291"/>
      <c r="M242" s="291"/>
      <c r="N242" s="291"/>
      <c r="O242" s="291"/>
      <c r="P242" s="291"/>
      <c r="Q242" s="291"/>
      <c r="R242" s="291"/>
      <c r="S242" s="291"/>
      <c r="T242" s="291"/>
      <c r="U242" s="291"/>
      <c r="V242" s="291"/>
      <c r="W242" s="291"/>
      <c r="X242" s="291"/>
      <c r="Y242" s="291"/>
      <c r="Z242" s="291"/>
      <c r="AA242" s="291"/>
    </row>
    <row r="243" spans="1:27">
      <c r="A243" s="291"/>
      <c r="B243" s="291"/>
      <c r="C243" s="291"/>
      <c r="D243" s="291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91"/>
      <c r="AA243" s="291"/>
    </row>
    <row r="244" spans="1:27">
      <c r="A244" s="291"/>
      <c r="B244" s="291"/>
      <c r="C244" s="291"/>
      <c r="D244" s="291"/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91"/>
      <c r="AA244" s="291"/>
    </row>
    <row r="245" spans="1:27">
      <c r="A245" s="291"/>
      <c r="B245" s="291"/>
      <c r="C245" s="291"/>
      <c r="D245" s="291"/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91"/>
      <c r="AA245" s="291"/>
    </row>
    <row r="246" spans="1:27">
      <c r="A246" s="291"/>
      <c r="B246" s="291"/>
      <c r="C246" s="291"/>
      <c r="D246" s="291"/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91"/>
      <c r="AA246" s="291"/>
    </row>
    <row r="247" spans="1:27">
      <c r="A247" s="291"/>
      <c r="B247" s="291"/>
      <c r="C247" s="291"/>
      <c r="D247" s="291"/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91"/>
      <c r="AA247" s="291"/>
    </row>
    <row r="248" spans="1:27">
      <c r="A248" s="291"/>
      <c r="B248" s="291"/>
      <c r="C248" s="291"/>
      <c r="D248" s="291"/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91"/>
      <c r="AA248" s="291"/>
    </row>
    <row r="249" spans="1:27">
      <c r="A249" s="291"/>
      <c r="B249" s="291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91"/>
      <c r="AA249" s="291"/>
    </row>
    <row r="250" spans="1:27">
      <c r="A250" s="291"/>
      <c r="B250" s="291"/>
      <c r="C250" s="291"/>
      <c r="D250" s="291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91"/>
      <c r="AA250" s="291"/>
    </row>
    <row r="251" spans="1:27">
      <c r="A251" s="291"/>
      <c r="B251" s="291"/>
      <c r="C251" s="291"/>
      <c r="D251" s="291"/>
      <c r="E251" s="291"/>
      <c r="F251" s="291"/>
      <c r="G251" s="291"/>
      <c r="H251" s="291"/>
      <c r="I251" s="291"/>
      <c r="J251" s="291"/>
      <c r="K251" s="291"/>
      <c r="L251" s="291"/>
      <c r="M251" s="291"/>
      <c r="N251" s="291"/>
      <c r="O251" s="291"/>
      <c r="P251" s="291"/>
      <c r="Q251" s="291"/>
      <c r="R251" s="291"/>
      <c r="S251" s="291"/>
      <c r="T251" s="291"/>
      <c r="U251" s="291"/>
      <c r="V251" s="291"/>
      <c r="W251" s="291"/>
      <c r="X251" s="291"/>
      <c r="Y251" s="291"/>
      <c r="Z251" s="291"/>
      <c r="AA251" s="291"/>
    </row>
    <row r="252" spans="1:27">
      <c r="A252" s="291"/>
      <c r="B252" s="291"/>
      <c r="C252" s="291"/>
      <c r="D252" s="291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91"/>
      <c r="AA252" s="291"/>
    </row>
    <row r="253" spans="1:27">
      <c r="A253" s="291"/>
      <c r="B253" s="291"/>
      <c r="C253" s="291"/>
      <c r="D253" s="291"/>
      <c r="E253" s="291"/>
      <c r="F253" s="291"/>
      <c r="G253" s="291"/>
      <c r="H253" s="291"/>
      <c r="I253" s="291"/>
      <c r="J253" s="291"/>
      <c r="K253" s="291"/>
      <c r="L253" s="291"/>
      <c r="M253" s="291"/>
      <c r="N253" s="291"/>
      <c r="O253" s="291"/>
      <c r="P253" s="291"/>
      <c r="Q253" s="291"/>
      <c r="R253" s="291"/>
      <c r="S253" s="291"/>
      <c r="T253" s="291"/>
      <c r="U253" s="291"/>
      <c r="V253" s="291"/>
      <c r="W253" s="291"/>
      <c r="X253" s="291"/>
      <c r="Y253" s="291"/>
      <c r="Z253" s="291"/>
      <c r="AA253" s="291"/>
    </row>
    <row r="254" spans="1:27">
      <c r="A254" s="291"/>
      <c r="B254" s="291"/>
      <c r="C254" s="291"/>
      <c r="D254" s="291"/>
      <c r="E254" s="291"/>
      <c r="F254" s="291"/>
      <c r="G254" s="291"/>
      <c r="H254" s="291"/>
      <c r="I254" s="291"/>
      <c r="J254" s="291"/>
      <c r="K254" s="291"/>
      <c r="L254" s="291"/>
      <c r="M254" s="291"/>
      <c r="N254" s="291"/>
      <c r="O254" s="291"/>
      <c r="P254" s="291"/>
      <c r="Q254" s="291"/>
      <c r="R254" s="291"/>
      <c r="S254" s="291"/>
      <c r="T254" s="291"/>
      <c r="U254" s="291"/>
      <c r="V254" s="291"/>
      <c r="W254" s="291"/>
      <c r="X254" s="291"/>
      <c r="Y254" s="291"/>
      <c r="Z254" s="291"/>
      <c r="AA254" s="291"/>
    </row>
    <row r="255" spans="1:27">
      <c r="A255" s="291"/>
      <c r="B255" s="291"/>
      <c r="C255" s="291"/>
      <c r="D255" s="291"/>
      <c r="E255" s="291"/>
      <c r="F255" s="291"/>
      <c r="G255" s="291"/>
      <c r="H255" s="291"/>
      <c r="I255" s="291"/>
      <c r="J255" s="291"/>
      <c r="K255" s="291"/>
      <c r="L255" s="291"/>
      <c r="M255" s="291"/>
      <c r="N255" s="291"/>
      <c r="O255" s="291"/>
      <c r="P255" s="291"/>
      <c r="Q255" s="291"/>
      <c r="R255" s="291"/>
      <c r="S255" s="291"/>
      <c r="T255" s="291"/>
      <c r="U255" s="291"/>
      <c r="V255" s="291"/>
      <c r="W255" s="291"/>
      <c r="X255" s="291"/>
      <c r="Y255" s="291"/>
      <c r="Z255" s="291"/>
      <c r="AA255" s="291"/>
    </row>
  </sheetData>
  <sheetProtection password="CA55" sheet="1" objects="1" scenarios="1"/>
  <mergeCells count="10">
    <mergeCell ref="A1:T1"/>
    <mergeCell ref="A2:T2"/>
    <mergeCell ref="A4:T4"/>
    <mergeCell ref="G6:H6"/>
    <mergeCell ref="I6:J6"/>
    <mergeCell ref="K6:L6"/>
    <mergeCell ref="M6:N6"/>
    <mergeCell ref="O6:P6"/>
    <mergeCell ref="S6:T6"/>
    <mergeCell ref="Q6:R6"/>
  </mergeCells>
  <phoneticPr fontId="101" type="noConversion"/>
  <printOptions horizontalCentered="1"/>
  <pageMargins left="0.59055118110236227" right="0.75" top="0.51181102362204722" bottom="1" header="0.19685039370078741" footer="0"/>
  <pageSetup scale="95" firstPageNumber="29" orientation="landscape" useFirstPageNumber="1" horizontalDpi="300" verticalDpi="300" r:id="rId1"/>
  <headerFooter alignWithMargins="0">
    <oddHeader xml:space="preserve">&amp;R&amp;"Helv,Negrita"&amp;12&amp;[30
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syncVertical="1" syncRef="A2" transitionEvaluation="1"/>
  <dimension ref="A1:CE124"/>
  <sheetViews>
    <sheetView showGridLines="0" topLeftCell="A2" workbookViewId="0">
      <selection activeCell="C38" sqref="C38"/>
    </sheetView>
  </sheetViews>
  <sheetFormatPr baseColWidth="10" defaultColWidth="9.83203125" defaultRowHeight="10.5"/>
  <cols>
    <col min="1" max="1" width="37.83203125" style="2870" customWidth="1"/>
    <col min="2" max="2" width="8.83203125" style="2870" customWidth="1"/>
    <col min="3" max="18" width="7.83203125" style="2870" customWidth="1"/>
    <col min="19" max="19" width="1.83203125" style="2870" customWidth="1"/>
    <col min="20" max="23" width="9.83203125" style="2870"/>
    <col min="24" max="24" width="1.83203125" style="2870" customWidth="1"/>
    <col min="25" max="25" width="34.83203125" style="2870" customWidth="1"/>
    <col min="26" max="16384" width="9.83203125" style="2870"/>
  </cols>
  <sheetData>
    <row r="1" spans="1:41" ht="18" customHeight="1">
      <c r="A1" s="3457" t="s">
        <v>359</v>
      </c>
      <c r="B1" s="3457"/>
      <c r="C1" s="3457"/>
      <c r="D1" s="3457"/>
      <c r="E1" s="3457"/>
      <c r="F1" s="3457"/>
      <c r="G1" s="3457"/>
      <c r="H1" s="3457"/>
      <c r="I1" s="3457"/>
      <c r="J1" s="3457"/>
      <c r="K1" s="3457"/>
      <c r="L1" s="3457"/>
      <c r="M1" s="3457"/>
      <c r="N1" s="3457"/>
      <c r="O1" s="3457"/>
      <c r="P1" s="3457"/>
      <c r="Q1" s="3457"/>
      <c r="R1" s="3457"/>
      <c r="S1" s="2869"/>
      <c r="T1" s="2869"/>
      <c r="U1" s="2869"/>
    </row>
    <row r="2" spans="1:41" ht="7.5" customHeight="1">
      <c r="A2" s="2871"/>
      <c r="B2" s="2871"/>
      <c r="C2" s="2871"/>
      <c r="D2" s="2871"/>
      <c r="E2" s="2871"/>
      <c r="F2" s="2871"/>
      <c r="G2" s="2871"/>
      <c r="H2" s="2871"/>
      <c r="I2" s="2871"/>
      <c r="J2" s="2871"/>
      <c r="K2" s="2871"/>
      <c r="L2" s="2871"/>
      <c r="M2" s="2871"/>
      <c r="N2" s="2871"/>
      <c r="O2" s="2871"/>
      <c r="P2" s="2871"/>
      <c r="Q2" s="2871"/>
      <c r="R2" s="2871"/>
      <c r="S2" s="2869"/>
      <c r="T2" s="2869"/>
      <c r="U2" s="2869"/>
    </row>
    <row r="3" spans="1:41" ht="18" customHeight="1">
      <c r="A3" s="3458" t="s">
        <v>902</v>
      </c>
      <c r="B3" s="3458"/>
      <c r="C3" s="3458"/>
      <c r="D3" s="3458"/>
      <c r="E3" s="3458"/>
      <c r="F3" s="3458"/>
      <c r="G3" s="3458"/>
      <c r="H3" s="3458"/>
      <c r="I3" s="3458"/>
      <c r="J3" s="3458"/>
      <c r="K3" s="3458"/>
      <c r="L3" s="3458"/>
      <c r="M3" s="3458"/>
      <c r="N3" s="3458"/>
      <c r="O3" s="3458"/>
      <c r="P3" s="3458"/>
      <c r="Q3" s="3458"/>
      <c r="R3" s="3458"/>
      <c r="S3" s="2869"/>
      <c r="T3" s="2869"/>
      <c r="U3" s="2869"/>
    </row>
    <row r="4" spans="1:41" ht="5.25" customHeight="1">
      <c r="A4" s="2872"/>
      <c r="B4" s="2872"/>
      <c r="C4" s="2872"/>
      <c r="D4" s="2872"/>
      <c r="E4" s="2872"/>
      <c r="F4" s="2872"/>
      <c r="G4" s="2872"/>
      <c r="H4" s="2872"/>
      <c r="I4" s="2872"/>
      <c r="J4" s="2872"/>
      <c r="K4" s="2872"/>
      <c r="L4" s="2872"/>
      <c r="M4" s="2872"/>
      <c r="N4" s="2872"/>
      <c r="O4" s="2872"/>
      <c r="P4" s="2872"/>
      <c r="Q4" s="2872"/>
      <c r="R4" s="2872"/>
      <c r="S4" s="2869"/>
      <c r="T4" s="2869"/>
      <c r="U4" s="2869"/>
    </row>
    <row r="5" spans="1:41" ht="18" customHeight="1">
      <c r="A5" s="3459" t="s">
        <v>903</v>
      </c>
      <c r="B5" s="3459"/>
      <c r="C5" s="3459"/>
      <c r="D5" s="3459"/>
      <c r="E5" s="3459"/>
      <c r="F5" s="3459"/>
      <c r="G5" s="3459"/>
      <c r="H5" s="3459"/>
      <c r="I5" s="3459"/>
      <c r="J5" s="3459"/>
      <c r="K5" s="3459"/>
      <c r="L5" s="3459"/>
      <c r="M5" s="3459"/>
      <c r="N5" s="3459"/>
      <c r="O5" s="3459"/>
      <c r="P5" s="3459"/>
      <c r="Q5" s="3459"/>
      <c r="R5" s="3459"/>
      <c r="S5" s="2869"/>
      <c r="T5" s="2869"/>
      <c r="U5" s="2869"/>
    </row>
    <row r="6" spans="1:41" ht="30" customHeight="1">
      <c r="A6" s="2873"/>
      <c r="B6" s="3454" t="s">
        <v>648</v>
      </c>
      <c r="C6" s="3455"/>
      <c r="D6" s="3456"/>
      <c r="E6" s="3452" t="s">
        <v>904</v>
      </c>
      <c r="F6" s="3453"/>
      <c r="G6" s="3452">
        <v>16</v>
      </c>
      <c r="H6" s="3453"/>
      <c r="I6" s="3452">
        <v>17</v>
      </c>
      <c r="J6" s="3453"/>
      <c r="K6" s="3452">
        <v>18</v>
      </c>
      <c r="L6" s="3453"/>
      <c r="M6" s="3452">
        <v>19</v>
      </c>
      <c r="N6" s="3453"/>
      <c r="O6" s="3452" t="s">
        <v>905</v>
      </c>
      <c r="P6" s="3453"/>
      <c r="Q6" s="3452" t="s">
        <v>649</v>
      </c>
      <c r="R6" s="3453"/>
      <c r="S6" s="2869"/>
      <c r="T6" s="2869"/>
      <c r="U6" s="2869"/>
    </row>
    <row r="7" spans="1:41" ht="30" customHeight="1">
      <c r="A7" s="2874" t="s">
        <v>411</v>
      </c>
      <c r="B7" s="2875" t="s">
        <v>414</v>
      </c>
      <c r="C7" s="2875" t="s">
        <v>650</v>
      </c>
      <c r="D7" s="2876" t="s">
        <v>651</v>
      </c>
      <c r="E7" s="2875" t="s">
        <v>650</v>
      </c>
      <c r="F7" s="2876" t="s">
        <v>651</v>
      </c>
      <c r="G7" s="2875" t="s">
        <v>650</v>
      </c>
      <c r="H7" s="2876" t="s">
        <v>651</v>
      </c>
      <c r="I7" s="2875" t="s">
        <v>650</v>
      </c>
      <c r="J7" s="2876" t="s">
        <v>651</v>
      </c>
      <c r="K7" s="2875" t="s">
        <v>650</v>
      </c>
      <c r="L7" s="2876" t="s">
        <v>651</v>
      </c>
      <c r="M7" s="2875" t="s">
        <v>650</v>
      </c>
      <c r="N7" s="2876" t="s">
        <v>651</v>
      </c>
      <c r="O7" s="2875" t="s">
        <v>650</v>
      </c>
      <c r="P7" s="2876" t="s">
        <v>651</v>
      </c>
      <c r="Q7" s="2875" t="s">
        <v>650</v>
      </c>
      <c r="R7" s="2876" t="s">
        <v>651</v>
      </c>
      <c r="S7" s="2869"/>
      <c r="T7" s="2869"/>
      <c r="U7" s="2869"/>
      <c r="AO7" s="2877" t="s">
        <v>396</v>
      </c>
    </row>
    <row r="8" spans="1:41" ht="30" customHeight="1">
      <c r="A8" s="2878" t="s">
        <v>380</v>
      </c>
      <c r="B8" s="2879">
        <f t="shared" ref="B8:R8" si="0">SUM(B9:B24)</f>
        <v>12049</v>
      </c>
      <c r="C8" s="2879">
        <f t="shared" si="0"/>
        <v>5497</v>
      </c>
      <c r="D8" s="2879">
        <f t="shared" si="0"/>
        <v>6552</v>
      </c>
      <c r="E8" s="2879">
        <f t="shared" si="0"/>
        <v>1847</v>
      </c>
      <c r="F8" s="2879">
        <f t="shared" si="0"/>
        <v>2177</v>
      </c>
      <c r="G8" s="2879">
        <f t="shared" si="0"/>
        <v>1528</v>
      </c>
      <c r="H8" s="2879">
        <f t="shared" si="0"/>
        <v>1771</v>
      </c>
      <c r="I8" s="2879">
        <f t="shared" si="0"/>
        <v>1272</v>
      </c>
      <c r="J8" s="2879">
        <f t="shared" si="0"/>
        <v>1474</v>
      </c>
      <c r="K8" s="2879">
        <f t="shared" si="0"/>
        <v>443</v>
      </c>
      <c r="L8" s="2879">
        <f t="shared" si="0"/>
        <v>526</v>
      </c>
      <c r="M8" s="2879">
        <f t="shared" si="0"/>
        <v>162</v>
      </c>
      <c r="N8" s="2879">
        <f t="shared" si="0"/>
        <v>160</v>
      </c>
      <c r="O8" s="2879">
        <f t="shared" si="0"/>
        <v>191</v>
      </c>
      <c r="P8" s="2879">
        <f t="shared" si="0"/>
        <v>280</v>
      </c>
      <c r="Q8" s="2879">
        <f t="shared" si="0"/>
        <v>54</v>
      </c>
      <c r="R8" s="2880">
        <f t="shared" si="0"/>
        <v>164</v>
      </c>
      <c r="AD8" s="2881"/>
      <c r="AF8" s="2881"/>
      <c r="AH8" s="2881"/>
      <c r="AJ8" s="2881"/>
    </row>
    <row r="9" spans="1:41" ht="30" customHeight="1">
      <c r="A9" s="2882" t="s">
        <v>419</v>
      </c>
      <c r="B9" s="2883">
        <f t="shared" ref="B9:B24" si="1">SUM(C9:D9)</f>
        <v>3383</v>
      </c>
      <c r="C9" s="2883">
        <f t="shared" ref="C9:C24" si="2">SUM(E9+G9+I9+K9+M9+O9+Q9)</f>
        <v>1520</v>
      </c>
      <c r="D9" s="2883">
        <f t="shared" ref="D9:D24" si="3">SUM(F9+H9+J9+L9+N9+P9+R9)</f>
        <v>1863</v>
      </c>
      <c r="E9" s="2883">
        <v>458</v>
      </c>
      <c r="F9" s="2883">
        <v>513</v>
      </c>
      <c r="G9" s="2883">
        <v>375</v>
      </c>
      <c r="H9" s="2883">
        <v>466</v>
      </c>
      <c r="I9" s="2883">
        <v>405</v>
      </c>
      <c r="J9" s="2883">
        <v>573</v>
      </c>
      <c r="K9" s="2883">
        <v>159</v>
      </c>
      <c r="L9" s="2883">
        <v>188</v>
      </c>
      <c r="M9" s="2883">
        <v>74</v>
      </c>
      <c r="N9" s="2883">
        <v>54</v>
      </c>
      <c r="O9" s="2883">
        <v>40</v>
      </c>
      <c r="P9" s="2883">
        <v>59</v>
      </c>
      <c r="Q9" s="2883">
        <v>9</v>
      </c>
      <c r="R9" s="2884">
        <v>10</v>
      </c>
      <c r="AD9" s="2881"/>
      <c r="AF9" s="2881"/>
      <c r="AH9" s="2881"/>
      <c r="AJ9" s="2881"/>
    </row>
    <row r="10" spans="1:41" ht="30" customHeight="1">
      <c r="A10" s="2882" t="s">
        <v>420</v>
      </c>
      <c r="B10" s="2883">
        <f t="shared" si="1"/>
        <v>835</v>
      </c>
      <c r="C10" s="2883">
        <f t="shared" si="2"/>
        <v>349</v>
      </c>
      <c r="D10" s="2883">
        <f t="shared" si="3"/>
        <v>486</v>
      </c>
      <c r="E10" s="2883">
        <v>164</v>
      </c>
      <c r="F10" s="2883">
        <v>230</v>
      </c>
      <c r="G10" s="2883">
        <v>94</v>
      </c>
      <c r="H10" s="2883">
        <v>143</v>
      </c>
      <c r="I10" s="2883">
        <v>65</v>
      </c>
      <c r="J10" s="2883">
        <v>71</v>
      </c>
      <c r="K10" s="2883">
        <v>21</v>
      </c>
      <c r="L10" s="2883">
        <v>37</v>
      </c>
      <c r="M10" s="2883">
        <v>2</v>
      </c>
      <c r="N10" s="2883">
        <v>2</v>
      </c>
      <c r="O10" s="2883">
        <v>3</v>
      </c>
      <c r="P10" s="2883">
        <v>3</v>
      </c>
      <c r="Q10" s="2883"/>
      <c r="R10" s="2885"/>
      <c r="AD10" s="2881"/>
      <c r="AF10" s="2881"/>
      <c r="AH10" s="2881"/>
      <c r="AJ10" s="2881"/>
    </row>
    <row r="11" spans="1:41" ht="30" customHeight="1">
      <c r="A11" s="2882" t="s">
        <v>421</v>
      </c>
      <c r="B11" s="2883">
        <f t="shared" si="1"/>
        <v>1141</v>
      </c>
      <c r="C11" s="2883">
        <f t="shared" si="2"/>
        <v>526</v>
      </c>
      <c r="D11" s="2883">
        <f t="shared" si="3"/>
        <v>615</v>
      </c>
      <c r="E11" s="2883">
        <v>205</v>
      </c>
      <c r="F11" s="2883">
        <v>260</v>
      </c>
      <c r="G11" s="2883">
        <v>145</v>
      </c>
      <c r="H11" s="2883">
        <v>169</v>
      </c>
      <c r="I11" s="2883">
        <v>118</v>
      </c>
      <c r="J11" s="2883">
        <v>139</v>
      </c>
      <c r="K11" s="2883">
        <v>45</v>
      </c>
      <c r="L11" s="2883">
        <v>30</v>
      </c>
      <c r="M11" s="2883">
        <v>6</v>
      </c>
      <c r="N11" s="2883">
        <v>9</v>
      </c>
      <c r="O11" s="2883">
        <v>7</v>
      </c>
      <c r="P11" s="2883">
        <v>5</v>
      </c>
      <c r="Q11" s="2886"/>
      <c r="R11" s="2885">
        <v>3</v>
      </c>
      <c r="AD11" s="2881"/>
      <c r="AF11" s="2881"/>
      <c r="AH11" s="2881"/>
      <c r="AJ11" s="2881"/>
    </row>
    <row r="12" spans="1:41" ht="30" customHeight="1">
      <c r="A12" s="2882" t="s">
        <v>422</v>
      </c>
      <c r="B12" s="2883">
        <f t="shared" si="1"/>
        <v>970</v>
      </c>
      <c r="C12" s="2883">
        <f t="shared" si="2"/>
        <v>504</v>
      </c>
      <c r="D12" s="2883">
        <f t="shared" si="3"/>
        <v>466</v>
      </c>
      <c r="E12" s="2883">
        <v>178</v>
      </c>
      <c r="F12" s="2883">
        <v>172</v>
      </c>
      <c r="G12" s="2883">
        <v>170</v>
      </c>
      <c r="H12" s="2883">
        <v>166</v>
      </c>
      <c r="I12" s="2883">
        <v>126</v>
      </c>
      <c r="J12" s="2883">
        <v>80</v>
      </c>
      <c r="K12" s="2883">
        <v>21</v>
      </c>
      <c r="L12" s="2883">
        <v>39</v>
      </c>
      <c r="M12" s="2883">
        <v>4</v>
      </c>
      <c r="N12" s="2883">
        <v>6</v>
      </c>
      <c r="O12" s="2883">
        <v>5</v>
      </c>
      <c r="P12" s="2883">
        <v>3</v>
      </c>
      <c r="Q12" s="2883"/>
      <c r="R12" s="2884"/>
      <c r="AD12" s="2881"/>
      <c r="AF12" s="2881"/>
      <c r="AH12" s="2881"/>
      <c r="AJ12" s="2881"/>
    </row>
    <row r="13" spans="1:41" ht="30" customHeight="1">
      <c r="A13" s="2882" t="s">
        <v>423</v>
      </c>
      <c r="B13" s="2883">
        <f t="shared" si="1"/>
        <v>973</v>
      </c>
      <c r="C13" s="2883">
        <f t="shared" si="2"/>
        <v>466</v>
      </c>
      <c r="D13" s="2883">
        <f t="shared" si="3"/>
        <v>507</v>
      </c>
      <c r="E13" s="2883">
        <v>180</v>
      </c>
      <c r="F13" s="2883">
        <v>204</v>
      </c>
      <c r="G13" s="2883">
        <v>141</v>
      </c>
      <c r="H13" s="2883">
        <v>162</v>
      </c>
      <c r="I13" s="2883">
        <v>94</v>
      </c>
      <c r="J13" s="2883">
        <v>100</v>
      </c>
      <c r="K13" s="2883">
        <v>32</v>
      </c>
      <c r="L13" s="2883">
        <v>23</v>
      </c>
      <c r="M13" s="2883">
        <v>13</v>
      </c>
      <c r="N13" s="2883">
        <v>5</v>
      </c>
      <c r="O13" s="2883">
        <v>6</v>
      </c>
      <c r="P13" s="2883">
        <v>10</v>
      </c>
      <c r="Q13" s="2886"/>
      <c r="R13" s="2884">
        <v>3</v>
      </c>
      <c r="AD13" s="2881"/>
      <c r="AF13" s="2881"/>
      <c r="AH13" s="2881"/>
      <c r="AJ13" s="2881"/>
    </row>
    <row r="14" spans="1:41" ht="30" customHeight="1">
      <c r="A14" s="2882" t="s">
        <v>424</v>
      </c>
      <c r="B14" s="2883">
        <f t="shared" si="1"/>
        <v>376</v>
      </c>
      <c r="C14" s="2883">
        <f t="shared" si="2"/>
        <v>148</v>
      </c>
      <c r="D14" s="2883">
        <f t="shared" si="3"/>
        <v>228</v>
      </c>
      <c r="E14" s="2883">
        <v>51</v>
      </c>
      <c r="F14" s="2883">
        <v>93</v>
      </c>
      <c r="G14" s="2883">
        <v>43</v>
      </c>
      <c r="H14" s="2883">
        <v>67</v>
      </c>
      <c r="I14" s="2883">
        <v>36</v>
      </c>
      <c r="J14" s="2883">
        <v>51</v>
      </c>
      <c r="K14" s="2883">
        <v>9</v>
      </c>
      <c r="L14" s="2883">
        <v>12</v>
      </c>
      <c r="M14" s="2883">
        <v>2</v>
      </c>
      <c r="N14" s="2883">
        <v>3</v>
      </c>
      <c r="O14" s="2883">
        <v>7</v>
      </c>
      <c r="P14" s="2883">
        <v>2</v>
      </c>
      <c r="Q14" s="2886"/>
      <c r="R14" s="2885"/>
      <c r="AD14" s="2881"/>
      <c r="AF14" s="2881"/>
      <c r="AH14" s="2881"/>
      <c r="AJ14" s="2881"/>
    </row>
    <row r="15" spans="1:41" ht="30" customHeight="1">
      <c r="A15" s="2882" t="s">
        <v>425</v>
      </c>
      <c r="B15" s="2883">
        <f t="shared" si="1"/>
        <v>559</v>
      </c>
      <c r="C15" s="2883">
        <f t="shared" si="2"/>
        <v>242</v>
      </c>
      <c r="D15" s="2883">
        <f t="shared" si="3"/>
        <v>317</v>
      </c>
      <c r="E15" s="2883">
        <v>94</v>
      </c>
      <c r="F15" s="2883">
        <v>114</v>
      </c>
      <c r="G15" s="2883">
        <v>60</v>
      </c>
      <c r="H15" s="2883">
        <v>102</v>
      </c>
      <c r="I15" s="2883">
        <v>60</v>
      </c>
      <c r="J15" s="2883">
        <v>75</v>
      </c>
      <c r="K15" s="2883">
        <v>21</v>
      </c>
      <c r="L15" s="2883">
        <v>20</v>
      </c>
      <c r="M15" s="2883">
        <v>5</v>
      </c>
      <c r="N15" s="2883">
        <v>4</v>
      </c>
      <c r="O15" s="2883">
        <v>2</v>
      </c>
      <c r="P15" s="2883">
        <v>2</v>
      </c>
      <c r="Q15" s="2886"/>
      <c r="R15" s="2884"/>
      <c r="AD15" s="2881"/>
      <c r="AF15" s="2881"/>
      <c r="AH15" s="2881"/>
      <c r="AJ15" s="2881"/>
    </row>
    <row r="16" spans="1:41" ht="30" customHeight="1">
      <c r="A16" s="2882" t="s">
        <v>1261</v>
      </c>
      <c r="B16" s="2883">
        <f t="shared" si="1"/>
        <v>363</v>
      </c>
      <c r="C16" s="2883">
        <f t="shared" si="2"/>
        <v>187</v>
      </c>
      <c r="D16" s="2883">
        <f t="shared" si="3"/>
        <v>176</v>
      </c>
      <c r="E16" s="2883">
        <v>43</v>
      </c>
      <c r="F16" s="2883">
        <v>46</v>
      </c>
      <c r="G16" s="2883">
        <v>55</v>
      </c>
      <c r="H16" s="2883">
        <v>52</v>
      </c>
      <c r="I16" s="2883">
        <v>57</v>
      </c>
      <c r="J16" s="2883">
        <v>52</v>
      </c>
      <c r="K16" s="2883">
        <v>19</v>
      </c>
      <c r="L16" s="2883">
        <v>14</v>
      </c>
      <c r="M16" s="2883">
        <v>4</v>
      </c>
      <c r="N16" s="2883">
        <v>4</v>
      </c>
      <c r="O16" s="2883">
        <v>9</v>
      </c>
      <c r="P16" s="2883">
        <v>6</v>
      </c>
      <c r="Q16" s="2886"/>
      <c r="R16" s="2884">
        <v>2</v>
      </c>
      <c r="AD16" s="2881"/>
      <c r="AF16" s="2881"/>
      <c r="AH16" s="2881"/>
      <c r="AJ16" s="2881"/>
    </row>
    <row r="17" spans="1:36" ht="30" customHeight="1">
      <c r="A17" s="2882" t="s">
        <v>426</v>
      </c>
      <c r="B17" s="2883">
        <f t="shared" si="1"/>
        <v>255</v>
      </c>
      <c r="C17" s="2883">
        <f t="shared" si="2"/>
        <v>125</v>
      </c>
      <c r="D17" s="2883">
        <f t="shared" si="3"/>
        <v>130</v>
      </c>
      <c r="E17" s="2883">
        <v>40</v>
      </c>
      <c r="F17" s="2883">
        <v>51</v>
      </c>
      <c r="G17" s="2883">
        <v>49</v>
      </c>
      <c r="H17" s="2883">
        <v>48</v>
      </c>
      <c r="I17" s="2883">
        <v>22</v>
      </c>
      <c r="J17" s="2883">
        <v>23</v>
      </c>
      <c r="K17" s="2883">
        <v>10</v>
      </c>
      <c r="L17" s="2883">
        <v>6</v>
      </c>
      <c r="M17" s="2883">
        <v>3</v>
      </c>
      <c r="N17" s="2883">
        <v>2</v>
      </c>
      <c r="O17" s="2883">
        <v>1</v>
      </c>
      <c r="P17" s="2883"/>
      <c r="Q17" s="2886"/>
      <c r="R17" s="2885"/>
      <c r="AD17" s="2881"/>
      <c r="AF17" s="2881"/>
      <c r="AH17" s="2881"/>
      <c r="AJ17" s="2881"/>
    </row>
    <row r="18" spans="1:36" ht="30" customHeight="1">
      <c r="A18" s="2882" t="s">
        <v>906</v>
      </c>
      <c r="B18" s="2883">
        <f t="shared" si="1"/>
        <v>293</v>
      </c>
      <c r="C18" s="2883">
        <f t="shared" si="2"/>
        <v>144</v>
      </c>
      <c r="D18" s="2883">
        <f t="shared" si="3"/>
        <v>149</v>
      </c>
      <c r="E18" s="2883">
        <v>47</v>
      </c>
      <c r="F18" s="2883">
        <v>57</v>
      </c>
      <c r="G18" s="2883">
        <v>38</v>
      </c>
      <c r="H18" s="2883">
        <v>26</v>
      </c>
      <c r="I18" s="2883">
        <v>41</v>
      </c>
      <c r="J18" s="2883">
        <v>33</v>
      </c>
      <c r="K18" s="2883">
        <v>10</v>
      </c>
      <c r="L18" s="2883">
        <v>17</v>
      </c>
      <c r="M18" s="2883">
        <v>4</v>
      </c>
      <c r="N18" s="2883">
        <v>9</v>
      </c>
      <c r="O18" s="2883">
        <v>4</v>
      </c>
      <c r="P18" s="2883">
        <v>5</v>
      </c>
      <c r="Q18" s="2886"/>
      <c r="R18" s="2885">
        <v>2</v>
      </c>
      <c r="AD18" s="2881"/>
      <c r="AF18" s="2881"/>
      <c r="AH18" s="2881"/>
      <c r="AJ18" s="2881"/>
    </row>
    <row r="19" spans="1:36" ht="30" customHeight="1">
      <c r="A19" s="2882" t="s">
        <v>465</v>
      </c>
      <c r="B19" s="2883">
        <f t="shared" si="1"/>
        <v>284</v>
      </c>
      <c r="C19" s="2883">
        <f t="shared" si="2"/>
        <v>144</v>
      </c>
      <c r="D19" s="2883">
        <f t="shared" si="3"/>
        <v>140</v>
      </c>
      <c r="E19" s="2883">
        <v>35</v>
      </c>
      <c r="F19" s="2883">
        <v>40</v>
      </c>
      <c r="G19" s="2883">
        <v>52</v>
      </c>
      <c r="H19" s="2883">
        <v>39</v>
      </c>
      <c r="I19" s="2883">
        <v>35</v>
      </c>
      <c r="J19" s="2883">
        <v>48</v>
      </c>
      <c r="K19" s="2883">
        <v>13</v>
      </c>
      <c r="L19" s="2883">
        <v>10</v>
      </c>
      <c r="M19" s="2883">
        <v>5</v>
      </c>
      <c r="N19" s="2883">
        <v>1</v>
      </c>
      <c r="O19" s="2883">
        <v>4</v>
      </c>
      <c r="P19" s="2883">
        <v>2</v>
      </c>
      <c r="Q19" s="2886"/>
      <c r="R19" s="2885"/>
      <c r="AD19" s="2881"/>
      <c r="AF19" s="2881"/>
      <c r="AH19" s="2881"/>
      <c r="AJ19" s="2881"/>
    </row>
    <row r="20" spans="1:36" ht="30" customHeight="1">
      <c r="A20" s="2882" t="s">
        <v>428</v>
      </c>
      <c r="B20" s="2883">
        <f t="shared" si="1"/>
        <v>223</v>
      </c>
      <c r="C20" s="2883">
        <f t="shared" si="2"/>
        <v>123</v>
      </c>
      <c r="D20" s="2883">
        <f t="shared" si="3"/>
        <v>100</v>
      </c>
      <c r="E20" s="2883">
        <v>59</v>
      </c>
      <c r="F20" s="2883">
        <v>34</v>
      </c>
      <c r="G20" s="2883">
        <v>26</v>
      </c>
      <c r="H20" s="2883">
        <v>27</v>
      </c>
      <c r="I20" s="2883">
        <v>29</v>
      </c>
      <c r="J20" s="2883">
        <v>27</v>
      </c>
      <c r="K20" s="2883">
        <v>4</v>
      </c>
      <c r="L20" s="2883">
        <v>6</v>
      </c>
      <c r="M20" s="2883">
        <v>2</v>
      </c>
      <c r="N20" s="2883">
        <v>5</v>
      </c>
      <c r="O20" s="2883">
        <v>3</v>
      </c>
      <c r="P20" s="2883">
        <v>1</v>
      </c>
      <c r="Q20" s="2886"/>
      <c r="R20" s="2884"/>
      <c r="AD20" s="2881"/>
      <c r="AF20" s="2881"/>
      <c r="AH20" s="2881"/>
      <c r="AJ20" s="2881"/>
    </row>
    <row r="21" spans="1:36" ht="30" customHeight="1">
      <c r="A21" s="2882" t="s">
        <v>429</v>
      </c>
      <c r="B21" s="2883">
        <f t="shared" si="1"/>
        <v>1623</v>
      </c>
      <c r="C21" s="2883">
        <f t="shared" si="2"/>
        <v>759</v>
      </c>
      <c r="D21" s="2883">
        <f t="shared" si="3"/>
        <v>864</v>
      </c>
      <c r="E21" s="2883">
        <v>272</v>
      </c>
      <c r="F21" s="2883">
        <v>340</v>
      </c>
      <c r="G21" s="2883">
        <v>258</v>
      </c>
      <c r="H21" s="2883">
        <v>267</v>
      </c>
      <c r="I21" s="2883">
        <v>155</v>
      </c>
      <c r="J21" s="2883">
        <v>170</v>
      </c>
      <c r="K21" s="2883">
        <v>52</v>
      </c>
      <c r="L21" s="2883">
        <v>66</v>
      </c>
      <c r="M21" s="2883">
        <v>17</v>
      </c>
      <c r="N21" s="2883">
        <v>17</v>
      </c>
      <c r="O21" s="2883">
        <v>5</v>
      </c>
      <c r="P21" s="2883">
        <v>4</v>
      </c>
      <c r="Q21" s="2886"/>
      <c r="R21" s="2885"/>
    </row>
    <row r="22" spans="1:36" ht="30" customHeight="1">
      <c r="A22" s="2882" t="s">
        <v>430</v>
      </c>
      <c r="B22" s="2883">
        <f t="shared" si="1"/>
        <v>560</v>
      </c>
      <c r="C22" s="2883">
        <f t="shared" si="2"/>
        <v>145</v>
      </c>
      <c r="D22" s="2883">
        <f t="shared" si="3"/>
        <v>415</v>
      </c>
      <c r="E22" s="2886"/>
      <c r="F22" s="2883">
        <v>5</v>
      </c>
      <c r="G22" s="2883">
        <v>11</v>
      </c>
      <c r="H22" s="2883">
        <v>9</v>
      </c>
      <c r="I22" s="2883">
        <v>13</v>
      </c>
      <c r="J22" s="2883">
        <v>21</v>
      </c>
      <c r="K22" s="2883">
        <v>18</v>
      </c>
      <c r="L22" s="2883">
        <v>52</v>
      </c>
      <c r="M22" s="2883">
        <v>14</v>
      </c>
      <c r="N22" s="2883">
        <v>32</v>
      </c>
      <c r="O22" s="2883">
        <v>60</v>
      </c>
      <c r="P22" s="2883">
        <v>161</v>
      </c>
      <c r="Q22" s="2883">
        <v>29</v>
      </c>
      <c r="R22" s="2884">
        <v>135</v>
      </c>
      <c r="AD22" s="2881"/>
      <c r="AH22" s="2881"/>
      <c r="AJ22" s="2881"/>
    </row>
    <row r="23" spans="1:36" ht="30" customHeight="1">
      <c r="A23" s="2882" t="s">
        <v>431</v>
      </c>
      <c r="B23" s="2883">
        <f t="shared" si="1"/>
        <v>92</v>
      </c>
      <c r="C23" s="2883">
        <f t="shared" si="2"/>
        <v>38</v>
      </c>
      <c r="D23" s="2883">
        <f t="shared" si="3"/>
        <v>54</v>
      </c>
      <c r="E23" s="2883">
        <v>15</v>
      </c>
      <c r="F23" s="2883">
        <v>16</v>
      </c>
      <c r="G23" s="2883">
        <v>8</v>
      </c>
      <c r="H23" s="2883">
        <v>24</v>
      </c>
      <c r="I23" s="2883">
        <v>11</v>
      </c>
      <c r="J23" s="2883">
        <v>8</v>
      </c>
      <c r="K23" s="2883">
        <v>3</v>
      </c>
      <c r="L23" s="2883">
        <v>3</v>
      </c>
      <c r="M23" s="2883">
        <v>1</v>
      </c>
      <c r="N23" s="2883">
        <v>2</v>
      </c>
      <c r="O23" s="2883"/>
      <c r="P23" s="2883">
        <v>1</v>
      </c>
      <c r="Q23" s="2886"/>
      <c r="R23" s="2884"/>
    </row>
    <row r="24" spans="1:36" ht="30" customHeight="1">
      <c r="A24" s="2882" t="s">
        <v>1298</v>
      </c>
      <c r="B24" s="2883">
        <f t="shared" si="1"/>
        <v>119</v>
      </c>
      <c r="C24" s="2883">
        <f t="shared" si="2"/>
        <v>77</v>
      </c>
      <c r="D24" s="2883">
        <f t="shared" si="3"/>
        <v>42</v>
      </c>
      <c r="E24" s="2883">
        <v>6</v>
      </c>
      <c r="F24" s="2883">
        <v>2</v>
      </c>
      <c r="G24" s="2883">
        <v>3</v>
      </c>
      <c r="H24" s="2883">
        <v>4</v>
      </c>
      <c r="I24" s="2883">
        <v>5</v>
      </c>
      <c r="J24" s="2883">
        <v>3</v>
      </c>
      <c r="K24" s="2883">
        <v>6</v>
      </c>
      <c r="L24" s="2883">
        <v>3</v>
      </c>
      <c r="M24" s="2883">
        <v>6</v>
      </c>
      <c r="N24" s="2883">
        <v>5</v>
      </c>
      <c r="O24" s="2883">
        <v>35</v>
      </c>
      <c r="P24" s="2883">
        <v>16</v>
      </c>
      <c r="Q24" s="2883">
        <v>16</v>
      </c>
      <c r="R24" s="2884">
        <v>9</v>
      </c>
      <c r="AB24" s="2887"/>
      <c r="AD24" s="2881"/>
      <c r="AF24" s="2881"/>
      <c r="AH24" s="2881"/>
      <c r="AJ24" s="2881"/>
    </row>
    <row r="25" spans="1:36" ht="15" customHeight="1">
      <c r="AB25" s="2887"/>
      <c r="AD25" s="2881"/>
      <c r="AF25" s="2881"/>
      <c r="AH25" s="2881"/>
      <c r="AJ25" s="2881"/>
    </row>
    <row r="26" spans="1:36" ht="15" customHeight="1">
      <c r="P26" s="2888" t="s">
        <v>408</v>
      </c>
      <c r="Q26" s="2889"/>
      <c r="R26" s="2889"/>
      <c r="AB26" s="2887"/>
      <c r="AD26" s="2881"/>
      <c r="AF26" s="2881"/>
      <c r="AH26" s="2881"/>
      <c r="AJ26" s="2881"/>
    </row>
    <row r="27" spans="1:36" ht="15" customHeight="1">
      <c r="AB27" s="2887"/>
      <c r="AD27" s="2881"/>
      <c r="AF27" s="2881"/>
      <c r="AH27" s="2881"/>
      <c r="AJ27" s="2881"/>
    </row>
    <row r="28" spans="1:36" ht="15" customHeight="1">
      <c r="AB28" s="2887"/>
      <c r="AD28" s="2881"/>
      <c r="AF28" s="2881"/>
      <c r="AH28" s="2881"/>
      <c r="AJ28" s="2881"/>
    </row>
    <row r="29" spans="1:36" ht="15" customHeight="1">
      <c r="AB29" s="2887"/>
      <c r="AD29" s="2881"/>
      <c r="AF29" s="2881"/>
      <c r="AH29" s="2881"/>
      <c r="AJ29" s="2881"/>
    </row>
    <row r="30" spans="1:36">
      <c r="AB30" s="2887"/>
      <c r="AD30" s="2881"/>
      <c r="AF30" s="2881"/>
      <c r="AH30" s="2881"/>
      <c r="AJ30" s="2881"/>
    </row>
    <row r="31" spans="1:36">
      <c r="AB31" s="2887"/>
      <c r="AD31" s="2881"/>
      <c r="AF31" s="2881"/>
      <c r="AH31" s="2881"/>
      <c r="AJ31" s="2881"/>
    </row>
    <row r="32" spans="1:36">
      <c r="AB32" s="2887"/>
      <c r="AD32" s="2881"/>
      <c r="AF32" s="2881"/>
      <c r="AH32" s="2881"/>
      <c r="AJ32" s="2881"/>
    </row>
    <row r="33" spans="28:36">
      <c r="AB33" s="2887"/>
      <c r="AD33" s="2881"/>
      <c r="AF33" s="2881"/>
      <c r="AH33" s="2881"/>
      <c r="AJ33" s="2881"/>
    </row>
    <row r="34" spans="28:36">
      <c r="AB34" s="2887"/>
      <c r="AD34" s="2881"/>
      <c r="AF34" s="2881"/>
      <c r="AH34" s="2881"/>
      <c r="AJ34" s="2881"/>
    </row>
    <row r="35" spans="28:36">
      <c r="AB35" s="2887"/>
      <c r="AD35" s="2881"/>
      <c r="AF35" s="2881"/>
      <c r="AH35" s="2881"/>
      <c r="AJ35" s="2881"/>
    </row>
    <row r="36" spans="28:36">
      <c r="AB36" s="2887"/>
      <c r="AD36" s="2881"/>
      <c r="AF36" s="2881"/>
      <c r="AH36" s="2881"/>
      <c r="AJ36" s="2881"/>
    </row>
    <row r="37" spans="28:36">
      <c r="AD37" s="2881"/>
      <c r="AF37" s="2881"/>
      <c r="AH37" s="2881"/>
      <c r="AJ37" s="2881"/>
    </row>
    <row r="38" spans="28:36">
      <c r="AB38" s="2887"/>
      <c r="AD38" s="2881"/>
      <c r="AF38" s="2881"/>
      <c r="AH38" s="2881"/>
      <c r="AJ38" s="2881"/>
    </row>
    <row r="39" spans="28:36">
      <c r="AD39" s="2881"/>
      <c r="AF39" s="2881"/>
      <c r="AH39" s="2881"/>
      <c r="AJ39" s="2881"/>
    </row>
    <row r="80" spans="44:44">
      <c r="AR80" s="2877" t="s">
        <v>396</v>
      </c>
    </row>
    <row r="124" spans="83:83">
      <c r="CE124" s="2877" t="s">
        <v>396</v>
      </c>
    </row>
  </sheetData>
  <sheetProtection password="CA55" sheet="1" objects="1" scenarios="1"/>
  <mergeCells count="11">
    <mergeCell ref="M6:N6"/>
    <mergeCell ref="O6:P6"/>
    <mergeCell ref="Q6:R6"/>
    <mergeCell ref="B6:D6"/>
    <mergeCell ref="A1:R1"/>
    <mergeCell ref="A3:R3"/>
    <mergeCell ref="A5:R5"/>
    <mergeCell ref="E6:F6"/>
    <mergeCell ref="G6:H6"/>
    <mergeCell ref="I6:J6"/>
    <mergeCell ref="K6:L6"/>
  </mergeCells>
  <phoneticPr fontId="101" type="noConversion"/>
  <printOptions horizontalCentered="1"/>
  <pageMargins left="0.70866141732283472" right="0.59055118110236227" top="0.70866141732283472" bottom="0.70866141732283472" header="0" footer="0"/>
  <pageSetup scale="75" orientation="landscape" horizontalDpi="300" verticalDpi="300" r:id="rId1"/>
  <headerFooter alignWithMargins="0">
    <oddHeader>&amp;R&amp;"Helv,Negrita"&amp;12 31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V2118"/>
  <sheetViews>
    <sheetView showGridLines="0" workbookViewId="0">
      <selection activeCell="C38" sqref="C38"/>
    </sheetView>
  </sheetViews>
  <sheetFormatPr baseColWidth="10" defaultColWidth="8.33203125" defaultRowHeight="9"/>
  <cols>
    <col min="1" max="1" width="41.6640625" style="1083" customWidth="1"/>
    <col min="2" max="2" width="6.1640625" style="1083" customWidth="1"/>
    <col min="3" max="3" width="7.1640625" style="1083" customWidth="1"/>
    <col min="4" max="4" width="8.6640625" style="1083" customWidth="1"/>
    <col min="5" max="5" width="6.33203125" style="1083" customWidth="1"/>
    <col min="6" max="6" width="7" style="1083" customWidth="1"/>
    <col min="7" max="7" width="7.83203125" style="1083" customWidth="1"/>
    <col min="8" max="8" width="6.1640625" style="1083" customWidth="1"/>
    <col min="9" max="9" width="6.6640625" style="1083" customWidth="1"/>
    <col min="10" max="10" width="7.5" style="1083" customWidth="1"/>
    <col min="11" max="11" width="5.6640625" style="1083" customWidth="1"/>
    <col min="12" max="12" width="6.5" style="1083" customWidth="1"/>
    <col min="13" max="13" width="8.83203125" style="1083" customWidth="1"/>
    <col min="14" max="14" width="6" style="1083" customWidth="1"/>
    <col min="15" max="15" width="8" style="1083" customWidth="1"/>
    <col min="16" max="16" width="7.83203125" style="1083" customWidth="1"/>
    <col min="17" max="17" width="0.5" style="1083" customWidth="1"/>
    <col min="18" max="18" width="6.83203125" style="1083" hidden="1" customWidth="1"/>
    <col min="19" max="19" width="11.5" style="1083" customWidth="1"/>
    <col min="20" max="16384" width="8.33203125" style="1083"/>
  </cols>
  <sheetData>
    <row r="1" spans="1:48" ht="18.75" customHeight="1">
      <c r="A1" s="3464" t="s">
        <v>359</v>
      </c>
      <c r="B1" s="3464"/>
      <c r="C1" s="3464"/>
      <c r="D1" s="3464"/>
      <c r="E1" s="3464"/>
      <c r="F1" s="3464"/>
      <c r="G1" s="3464"/>
      <c r="H1" s="3464"/>
      <c r="I1" s="3464"/>
      <c r="J1" s="3464"/>
      <c r="K1" s="3464"/>
      <c r="L1" s="3464"/>
      <c r="M1" s="3464"/>
      <c r="N1" s="3464"/>
      <c r="O1" s="3464"/>
      <c r="P1" s="3464"/>
      <c r="Q1" s="1082"/>
      <c r="R1" s="1082"/>
      <c r="S1" s="1082"/>
      <c r="X1" s="1083">
        <v>77</v>
      </c>
      <c r="AB1" s="1084" t="s">
        <v>1300</v>
      </c>
    </row>
    <row r="2" spans="1:48" ht="15" customHeight="1">
      <c r="A2" s="1085"/>
      <c r="B2" s="1085"/>
      <c r="C2" s="1085"/>
      <c r="D2" s="1085"/>
      <c r="E2" s="1085"/>
      <c r="F2" s="1085"/>
      <c r="G2" s="1085"/>
      <c r="H2" s="1085"/>
      <c r="I2" s="1085"/>
      <c r="J2" s="1085"/>
      <c r="K2" s="1085"/>
      <c r="L2" s="1085"/>
      <c r="M2" s="1085"/>
      <c r="N2" s="1085"/>
      <c r="O2" s="1085"/>
      <c r="P2" s="1085"/>
      <c r="Q2" s="1082"/>
      <c r="R2" s="1082"/>
      <c r="S2" s="1082"/>
      <c r="AB2" s="1084"/>
    </row>
    <row r="3" spans="1:48" ht="12" customHeight="1">
      <c r="A3" s="3465" t="s">
        <v>1301</v>
      </c>
      <c r="B3" s="3465"/>
      <c r="C3" s="3465"/>
      <c r="D3" s="3465"/>
      <c r="E3" s="3465"/>
      <c r="F3" s="3465"/>
      <c r="G3" s="3465"/>
      <c r="H3" s="3465"/>
      <c r="I3" s="3465"/>
      <c r="J3" s="3465"/>
      <c r="K3" s="3465"/>
      <c r="L3" s="3465"/>
      <c r="M3" s="3465"/>
      <c r="N3" s="3465"/>
      <c r="O3" s="3465"/>
      <c r="P3" s="3465"/>
      <c r="Q3" s="1082"/>
      <c r="R3" s="1082"/>
      <c r="S3" s="1082"/>
    </row>
    <row r="4" spans="1:48" ht="12.75" customHeight="1">
      <c r="A4" s="3465" t="s">
        <v>1043</v>
      </c>
      <c r="B4" s="3465"/>
      <c r="C4" s="3465"/>
      <c r="D4" s="3465"/>
      <c r="E4" s="3465"/>
      <c r="F4" s="3465"/>
      <c r="G4" s="3465"/>
      <c r="H4" s="3465"/>
      <c r="I4" s="3465"/>
      <c r="J4" s="3465"/>
      <c r="K4" s="3465"/>
      <c r="L4" s="3465"/>
      <c r="M4" s="3465"/>
      <c r="N4" s="3465"/>
      <c r="O4" s="3465"/>
      <c r="P4" s="3465"/>
      <c r="Q4" s="1082"/>
      <c r="R4" s="1082"/>
      <c r="S4" s="1082"/>
      <c r="AV4" s="1084" t="s">
        <v>396</v>
      </c>
    </row>
    <row r="5" spans="1:48" ht="9" customHeight="1">
      <c r="A5" s="1086"/>
      <c r="B5" s="1082"/>
      <c r="C5" s="1082"/>
      <c r="D5" s="1082"/>
      <c r="E5" s="1082"/>
      <c r="F5" s="1082"/>
      <c r="G5" s="1082"/>
      <c r="H5" s="1082"/>
      <c r="I5" s="1082"/>
      <c r="J5" s="1082"/>
      <c r="K5" s="1082"/>
      <c r="L5" s="1082"/>
      <c r="M5" s="1082"/>
      <c r="N5" s="1082"/>
      <c r="O5" s="1082"/>
      <c r="P5" s="1082"/>
      <c r="Q5" s="1082"/>
      <c r="R5" s="1082"/>
      <c r="S5" s="1082"/>
      <c r="AV5" s="1084"/>
    </row>
    <row r="6" spans="1:48" ht="15" customHeight="1">
      <c r="A6" s="3466" t="s">
        <v>1328</v>
      </c>
      <c r="B6" s="3466"/>
      <c r="C6" s="3466"/>
      <c r="D6" s="3466"/>
      <c r="E6" s="3466"/>
      <c r="F6" s="3466"/>
      <c r="G6" s="3466"/>
      <c r="H6" s="3466"/>
      <c r="I6" s="3466"/>
      <c r="J6" s="3466"/>
      <c r="K6" s="3466"/>
      <c r="L6" s="3466"/>
      <c r="M6" s="3466"/>
      <c r="N6" s="3466"/>
      <c r="O6" s="3466"/>
      <c r="P6" s="3466"/>
      <c r="Q6" s="1087"/>
      <c r="R6" s="1087"/>
      <c r="S6" s="1087"/>
      <c r="AV6" s="1084"/>
    </row>
    <row r="7" spans="1:48" ht="12.95" customHeight="1">
      <c r="A7" s="1088"/>
      <c r="B7" s="1089"/>
      <c r="C7" s="1089"/>
      <c r="D7" s="1090"/>
      <c r="E7" s="1089"/>
      <c r="F7" s="1089"/>
      <c r="G7" s="1090"/>
      <c r="H7" s="1089"/>
      <c r="I7" s="1089"/>
      <c r="J7" s="1090"/>
      <c r="K7" s="1089"/>
      <c r="L7" s="1089"/>
      <c r="M7" s="1090"/>
      <c r="N7" s="1089"/>
      <c r="O7" s="1089"/>
      <c r="P7" s="1091"/>
      <c r="Q7" s="1092"/>
      <c r="R7" s="1092"/>
      <c r="S7" s="1092"/>
    </row>
    <row r="8" spans="1:48" ht="12.95" customHeight="1">
      <c r="A8" s="1093"/>
      <c r="B8" s="3460" t="s">
        <v>1302</v>
      </c>
      <c r="C8" s="3461"/>
      <c r="D8" s="3462"/>
      <c r="E8" s="3460" t="s">
        <v>1303</v>
      </c>
      <c r="F8" s="3461"/>
      <c r="G8" s="3462"/>
      <c r="H8" s="3460" t="s">
        <v>1257</v>
      </c>
      <c r="I8" s="3461"/>
      <c r="J8" s="3462"/>
      <c r="K8" s="3460" t="s">
        <v>1258</v>
      </c>
      <c r="L8" s="3461"/>
      <c r="M8" s="3462"/>
      <c r="N8" s="3460" t="s">
        <v>1259</v>
      </c>
      <c r="O8" s="3461"/>
      <c r="P8" s="3463"/>
      <c r="Q8" s="1094"/>
      <c r="R8" s="1087"/>
      <c r="S8" s="1087"/>
      <c r="AB8" s="1084"/>
    </row>
    <row r="9" spans="1:48" ht="15" customHeight="1">
      <c r="A9" s="1095" t="s">
        <v>647</v>
      </c>
      <c r="B9" s="1096"/>
      <c r="C9" s="1097"/>
      <c r="D9" s="1098" t="s">
        <v>1304</v>
      </c>
      <c r="E9" s="1096"/>
      <c r="F9" s="1096"/>
      <c r="G9" s="1098" t="s">
        <v>1304</v>
      </c>
      <c r="H9" s="1097"/>
      <c r="I9" s="1097"/>
      <c r="J9" s="1098" t="s">
        <v>1304</v>
      </c>
      <c r="K9" s="1096"/>
      <c r="L9" s="1097"/>
      <c r="M9" s="1098" t="s">
        <v>1304</v>
      </c>
      <c r="N9" s="1099"/>
      <c r="O9" s="1097"/>
      <c r="P9" s="1098" t="s">
        <v>1304</v>
      </c>
      <c r="Q9" s="1087"/>
      <c r="R9" s="1087"/>
      <c r="S9" s="1094"/>
      <c r="AB9" s="1084" t="s">
        <v>396</v>
      </c>
    </row>
    <row r="10" spans="1:48" ht="12.95" customHeight="1">
      <c r="A10" s="1093"/>
      <c r="B10" s="1100" t="s">
        <v>1305</v>
      </c>
      <c r="C10" s="1101" t="s">
        <v>1306</v>
      </c>
      <c r="D10" s="1101" t="s">
        <v>1307</v>
      </c>
      <c r="E10" s="1100" t="s">
        <v>1305</v>
      </c>
      <c r="F10" s="1101" t="s">
        <v>1308</v>
      </c>
      <c r="G10" s="1101" t="s">
        <v>1307</v>
      </c>
      <c r="H10" s="1101" t="s">
        <v>717</v>
      </c>
      <c r="I10" s="1101" t="s">
        <v>1308</v>
      </c>
      <c r="J10" s="1101" t="s">
        <v>1307</v>
      </c>
      <c r="K10" s="1100" t="s">
        <v>717</v>
      </c>
      <c r="L10" s="1101" t="s">
        <v>1308</v>
      </c>
      <c r="M10" s="1101" t="s">
        <v>1307</v>
      </c>
      <c r="N10" s="1100" t="s">
        <v>717</v>
      </c>
      <c r="O10" s="1101" t="s">
        <v>1308</v>
      </c>
      <c r="P10" s="1101" t="s">
        <v>1307</v>
      </c>
      <c r="Q10" s="1094"/>
      <c r="R10" s="1094"/>
      <c r="S10" s="1094"/>
    </row>
    <row r="11" spans="1:48" ht="12.95" customHeight="1">
      <c r="A11" s="1093"/>
      <c r="B11" s="1100" t="s">
        <v>718</v>
      </c>
      <c r="C11" s="1101" t="s">
        <v>1309</v>
      </c>
      <c r="D11" s="1101" t="s">
        <v>1310</v>
      </c>
      <c r="E11" s="1100" t="s">
        <v>718</v>
      </c>
      <c r="F11" s="1101" t="s">
        <v>1309</v>
      </c>
      <c r="G11" s="1101" t="s">
        <v>1310</v>
      </c>
      <c r="H11" s="1101" t="s">
        <v>718</v>
      </c>
      <c r="I11" s="1101" t="s">
        <v>1309</v>
      </c>
      <c r="J11" s="1101" t="s">
        <v>1310</v>
      </c>
      <c r="K11" s="1100" t="s">
        <v>718</v>
      </c>
      <c r="L11" s="1101" t="s">
        <v>1309</v>
      </c>
      <c r="M11" s="1101" t="s">
        <v>1310</v>
      </c>
      <c r="N11" s="1100" t="s">
        <v>718</v>
      </c>
      <c r="O11" s="1101" t="s">
        <v>1309</v>
      </c>
      <c r="P11" s="1101" t="s">
        <v>1310</v>
      </c>
      <c r="Q11" s="1094"/>
      <c r="R11" s="1094"/>
      <c r="S11" s="1094"/>
      <c r="AB11" s="1084"/>
    </row>
    <row r="12" spans="1:48" ht="12.95" customHeight="1">
      <c r="A12" s="1102"/>
      <c r="B12" s="1103"/>
      <c r="C12" s="1104"/>
      <c r="D12" s="1104"/>
      <c r="E12" s="1103"/>
      <c r="F12" s="1104"/>
      <c r="G12" s="1104"/>
      <c r="H12" s="1104"/>
      <c r="I12" s="1104"/>
      <c r="J12" s="1104"/>
      <c r="K12" s="1103"/>
      <c r="L12" s="1104"/>
      <c r="M12" s="1104"/>
      <c r="N12" s="1103"/>
      <c r="O12" s="1104"/>
      <c r="P12" s="1105"/>
      <c r="Q12" s="1087"/>
      <c r="R12" s="1087"/>
      <c r="S12" s="1087"/>
    </row>
    <row r="13" spans="1:48" ht="15" customHeight="1">
      <c r="A13" s="1106" t="s">
        <v>364</v>
      </c>
      <c r="B13" s="1107">
        <f>SUM(B14+B18+B31)</f>
        <v>350</v>
      </c>
      <c r="C13" s="1107">
        <f>SUM(C14+C18+C31)</f>
        <v>33</v>
      </c>
      <c r="D13" s="1108">
        <f t="shared" ref="D13:D39" si="0">(B13/C13)</f>
        <v>10.606060606060606</v>
      </c>
      <c r="E13" s="1107">
        <f>SUM(E14+E18+E31)</f>
        <v>239</v>
      </c>
      <c r="F13" s="1107">
        <f>SUM(F14+F18+F31)</f>
        <v>18</v>
      </c>
      <c r="G13" s="1108">
        <f>(E13/F13)</f>
        <v>13.277777777777779</v>
      </c>
      <c r="H13" s="1107">
        <f>SUM(H14+H18+H31)</f>
        <v>98</v>
      </c>
      <c r="I13" s="1107">
        <f>SUM(I14+I18+I31)</f>
        <v>13</v>
      </c>
      <c r="J13" s="1108">
        <f t="shared" ref="J13:J24" si="1">(H13/I13)</f>
        <v>7.5384615384615383</v>
      </c>
      <c r="K13" s="1107">
        <f>SUM(K14+K18+K31)</f>
        <v>7</v>
      </c>
      <c r="L13" s="1107">
        <f>SUM(L14+L18+L31)</f>
        <v>4</v>
      </c>
      <c r="M13" s="1108">
        <f>(K13/L13)</f>
        <v>1.75</v>
      </c>
      <c r="N13" s="1107">
        <f>SUM(N14+N18+N31)</f>
        <v>6</v>
      </c>
      <c r="O13" s="1107">
        <f>SUM(O14+O18+O31)</f>
        <v>3</v>
      </c>
      <c r="P13" s="1109">
        <f>(N13/O13)</f>
        <v>2</v>
      </c>
      <c r="Q13" s="1110"/>
      <c r="R13" s="1110"/>
      <c r="S13" s="1110"/>
      <c r="T13" s="1111"/>
      <c r="U13" s="1111"/>
      <c r="V13" s="1111"/>
    </row>
    <row r="14" spans="1:48" ht="15" customHeight="1">
      <c r="A14" s="1106" t="s">
        <v>1311</v>
      </c>
      <c r="B14" s="1107">
        <f>SUM(E14+H14+K14+N14+Q14)</f>
        <v>15</v>
      </c>
      <c r="C14" s="1108">
        <f>(L14+I14)</f>
        <v>2</v>
      </c>
      <c r="D14" s="1108">
        <f t="shared" si="0"/>
        <v>7.5</v>
      </c>
      <c r="E14" s="1117">
        <f>SUM(E15:E17)</f>
        <v>2</v>
      </c>
      <c r="F14" s="1117">
        <f>SUM(F15:F17)</f>
        <v>1</v>
      </c>
      <c r="G14" s="2344">
        <f>(E14/F14)</f>
        <v>2</v>
      </c>
      <c r="H14" s="1114">
        <f>SUM(H15:H17)</f>
        <v>13</v>
      </c>
      <c r="I14" s="1114">
        <f>SUM(I15:I17)</f>
        <v>2</v>
      </c>
      <c r="J14" s="1108">
        <f t="shared" si="1"/>
        <v>6.5</v>
      </c>
      <c r="K14" s="1114"/>
      <c r="L14" s="1114"/>
      <c r="M14" s="1108"/>
      <c r="N14" s="1112"/>
      <c r="O14" s="1113"/>
      <c r="P14" s="1115"/>
      <c r="Q14" s="1116"/>
      <c r="R14" s="1116"/>
      <c r="S14" s="1116"/>
    </row>
    <row r="15" spans="1:48" ht="12" customHeight="1">
      <c r="A15" s="2335" t="s">
        <v>1044</v>
      </c>
      <c r="B15" s="2336">
        <f>SUM(E15+H15+K15+N15+Q15)</f>
        <v>1</v>
      </c>
      <c r="C15" s="2337">
        <f>(L15+I15)</f>
        <v>1</v>
      </c>
      <c r="D15" s="2337">
        <f>(B15/C15)</f>
        <v>1</v>
      </c>
      <c r="E15" s="2338"/>
      <c r="F15" s="2339"/>
      <c r="G15" s="2337"/>
      <c r="H15" s="2339">
        <v>1</v>
      </c>
      <c r="I15" s="2339">
        <v>1</v>
      </c>
      <c r="J15" s="2337">
        <f t="shared" si="1"/>
        <v>1</v>
      </c>
      <c r="K15" s="2347"/>
      <c r="L15" s="2339"/>
      <c r="M15" s="2337"/>
      <c r="N15" s="2338"/>
      <c r="O15" s="2339"/>
      <c r="P15" s="2340"/>
      <c r="Q15" s="1116"/>
      <c r="R15" s="1116"/>
      <c r="S15" s="1116"/>
    </row>
    <row r="16" spans="1:48" ht="12" customHeight="1">
      <c r="A16" s="2335" t="s">
        <v>1312</v>
      </c>
      <c r="B16" s="2336">
        <f>SUM(E16+H16+K16+N16+Q16)</f>
        <v>12</v>
      </c>
      <c r="C16" s="2337">
        <f>(L16+I16)</f>
        <v>1</v>
      </c>
      <c r="D16" s="2337">
        <f>(B16/C16)</f>
        <v>12</v>
      </c>
      <c r="E16" s="2338"/>
      <c r="F16" s="2339"/>
      <c r="G16" s="2337"/>
      <c r="H16" s="2339">
        <v>12</v>
      </c>
      <c r="I16" s="2339">
        <v>1</v>
      </c>
      <c r="J16" s="2337">
        <f t="shared" si="1"/>
        <v>12</v>
      </c>
      <c r="K16" s="2338"/>
      <c r="L16" s="2339"/>
      <c r="M16" s="2337"/>
      <c r="N16" s="2338"/>
      <c r="O16" s="2339"/>
      <c r="P16" s="2340"/>
      <c r="Q16" s="1116"/>
      <c r="R16" s="1116"/>
      <c r="S16" s="1116"/>
    </row>
    <row r="17" spans="1:19" ht="12" customHeight="1">
      <c r="A17" s="2335" t="s">
        <v>1221</v>
      </c>
      <c r="B17" s="2336">
        <f>SUM(E17+H17+K17+N17+Q17)</f>
        <v>2</v>
      </c>
      <c r="C17" s="2337">
        <f>(F17+L17+I17)</f>
        <v>1</v>
      </c>
      <c r="D17" s="2337">
        <f t="shared" si="0"/>
        <v>2</v>
      </c>
      <c r="E17" s="2338">
        <v>2</v>
      </c>
      <c r="F17" s="2339">
        <v>1</v>
      </c>
      <c r="G17" s="2337">
        <f>(E17/F17)</f>
        <v>2</v>
      </c>
      <c r="H17" s="2339"/>
      <c r="I17" s="2339"/>
      <c r="J17" s="2337"/>
      <c r="K17" s="2338"/>
      <c r="L17" s="2339"/>
      <c r="M17" s="2337"/>
      <c r="N17" s="2338"/>
      <c r="O17" s="2339"/>
      <c r="P17" s="2340"/>
      <c r="Q17" s="1116"/>
      <c r="R17" s="1116"/>
      <c r="S17" s="1116"/>
    </row>
    <row r="18" spans="1:19" ht="15" customHeight="1">
      <c r="A18" s="1106" t="s">
        <v>1313</v>
      </c>
      <c r="B18" s="1107">
        <f>SUM(B19:B30)</f>
        <v>279</v>
      </c>
      <c r="C18" s="1107">
        <f>SUM(C19:C30)</f>
        <v>15</v>
      </c>
      <c r="D18" s="1108">
        <f t="shared" si="0"/>
        <v>18.600000000000001</v>
      </c>
      <c r="E18" s="1117">
        <f>SUM(E19:E30)</f>
        <v>202</v>
      </c>
      <c r="F18" s="1117">
        <f>SUM(F19:F30)</f>
        <v>9</v>
      </c>
      <c r="G18" s="1108">
        <f>(E18/F18)</f>
        <v>22.444444444444443</v>
      </c>
      <c r="H18" s="1117">
        <f>SUM(H19:H30)</f>
        <v>77</v>
      </c>
      <c r="I18" s="1117">
        <f>SUM(I19:I30)</f>
        <v>6</v>
      </c>
      <c r="J18" s="1108">
        <f t="shared" si="1"/>
        <v>12.833333333333334</v>
      </c>
      <c r="K18" s="1117"/>
      <c r="L18" s="1114"/>
      <c r="M18" s="1114"/>
      <c r="N18" s="1117"/>
      <c r="O18" s="1114"/>
      <c r="P18" s="1115"/>
      <c r="Q18" s="1116"/>
      <c r="R18" s="1116"/>
      <c r="S18" s="1116"/>
    </row>
    <row r="19" spans="1:19" ht="12" customHeight="1">
      <c r="A19" s="2335" t="s">
        <v>1314</v>
      </c>
      <c r="B19" s="2336">
        <f t="shared" ref="B19:B30" si="2">SUM(E19+H19+K19+N19+Q19)</f>
        <v>39</v>
      </c>
      <c r="C19" s="2337">
        <f t="shared" ref="C19:C30" si="3">(F19+I19)</f>
        <v>2</v>
      </c>
      <c r="D19" s="2337">
        <f t="shared" si="0"/>
        <v>19.5</v>
      </c>
      <c r="E19" s="2338">
        <v>17</v>
      </c>
      <c r="F19" s="2339">
        <v>1</v>
      </c>
      <c r="G19" s="2337">
        <f>(E19/F19)</f>
        <v>17</v>
      </c>
      <c r="H19" s="2339">
        <v>22</v>
      </c>
      <c r="I19" s="2339">
        <v>1</v>
      </c>
      <c r="J19" s="2337">
        <f t="shared" si="1"/>
        <v>22</v>
      </c>
      <c r="K19" s="2338"/>
      <c r="L19" s="2339"/>
      <c r="M19" s="2339"/>
      <c r="N19" s="2338"/>
      <c r="O19" s="2339"/>
      <c r="P19" s="2340"/>
      <c r="Q19" s="1116"/>
      <c r="R19" s="1116"/>
      <c r="S19" s="1116"/>
    </row>
    <row r="20" spans="1:19" ht="12" customHeight="1">
      <c r="A20" s="2335" t="s">
        <v>1045</v>
      </c>
      <c r="B20" s="2336">
        <f>SUM(E20+H20+K20+N20+Q20)</f>
        <v>8</v>
      </c>
      <c r="C20" s="2337">
        <f>(F20+I20)</f>
        <v>1</v>
      </c>
      <c r="D20" s="2337">
        <f>(B20/C20)</f>
        <v>8</v>
      </c>
      <c r="E20" s="2338">
        <v>8</v>
      </c>
      <c r="F20" s="2339">
        <v>1</v>
      </c>
      <c r="G20" s="2337"/>
      <c r="H20" s="2339"/>
      <c r="I20" s="2339"/>
      <c r="J20" s="2337"/>
      <c r="K20" s="2338"/>
      <c r="L20" s="2339"/>
      <c r="M20" s="2339"/>
      <c r="N20" s="2338"/>
      <c r="O20" s="2339"/>
      <c r="P20" s="2340"/>
      <c r="Q20" s="1116"/>
      <c r="R20" s="1116"/>
      <c r="S20" s="1116"/>
    </row>
    <row r="21" spans="1:19" ht="12" customHeight="1">
      <c r="A21" s="2335" t="s">
        <v>1046</v>
      </c>
      <c r="B21" s="2336">
        <f>SUM(E21+H21+K21+N21+Q21)</f>
        <v>10</v>
      </c>
      <c r="C21" s="2337">
        <f>(F21+I21)</f>
        <v>1</v>
      </c>
      <c r="D21" s="2337">
        <f>(B21/C21)</f>
        <v>10</v>
      </c>
      <c r="E21" s="2338"/>
      <c r="F21" s="2339"/>
      <c r="G21" s="2337"/>
      <c r="H21" s="2339">
        <v>10</v>
      </c>
      <c r="I21" s="2339">
        <v>1</v>
      </c>
      <c r="J21" s="2337"/>
      <c r="K21" s="2338"/>
      <c r="L21" s="2339"/>
      <c r="M21" s="2339"/>
      <c r="N21" s="2338"/>
      <c r="O21" s="2339"/>
      <c r="P21" s="2340"/>
      <c r="Q21" s="1116"/>
      <c r="R21" s="1116"/>
      <c r="S21" s="1116"/>
    </row>
    <row r="22" spans="1:19" ht="12" customHeight="1">
      <c r="A22" s="2335" t="s">
        <v>1053</v>
      </c>
      <c r="B22" s="2336">
        <f>SUM(E22+H22+K22+N22+Q22)</f>
        <v>15</v>
      </c>
      <c r="C22" s="2337">
        <f>(F22+I22)</f>
        <v>1</v>
      </c>
      <c r="D22" s="2337">
        <f>(B22/C22)</f>
        <v>15</v>
      </c>
      <c r="E22" s="2338"/>
      <c r="F22" s="2339"/>
      <c r="G22" s="2337"/>
      <c r="H22" s="2339">
        <v>15</v>
      </c>
      <c r="I22" s="2339">
        <v>1</v>
      </c>
      <c r="J22" s="2337"/>
      <c r="K22" s="2338"/>
      <c r="L22" s="2339"/>
      <c r="M22" s="2339"/>
      <c r="N22" s="2338"/>
      <c r="O22" s="2339"/>
      <c r="P22" s="2340"/>
      <c r="Q22" s="1116"/>
      <c r="R22" s="1116"/>
      <c r="S22" s="1116"/>
    </row>
    <row r="23" spans="1:19" ht="12" customHeight="1">
      <c r="A23" s="2335" t="s">
        <v>1411</v>
      </c>
      <c r="B23" s="2336">
        <f>SUM(E23+H23+K23+N23+Q23)</f>
        <v>6</v>
      </c>
      <c r="C23" s="2337">
        <f>(F23+I23)</f>
        <v>1</v>
      </c>
      <c r="D23" s="2337">
        <f>(B23/C23)</f>
        <v>6</v>
      </c>
      <c r="E23" s="2338">
        <v>6</v>
      </c>
      <c r="F23" s="2339">
        <v>1</v>
      </c>
      <c r="G23" s="2337">
        <f>(E23/F23)</f>
        <v>6</v>
      </c>
      <c r="H23" s="2339"/>
      <c r="I23" s="2339"/>
      <c r="J23" s="2337"/>
      <c r="K23" s="2338"/>
      <c r="L23" s="2339"/>
      <c r="M23" s="2339"/>
      <c r="N23" s="2338"/>
      <c r="O23" s="2339"/>
      <c r="P23" s="2340"/>
      <c r="Q23" s="1116"/>
      <c r="R23" s="1116"/>
      <c r="S23" s="1116"/>
    </row>
    <row r="24" spans="1:19" ht="12" customHeight="1">
      <c r="A24" s="2335" t="s">
        <v>1312</v>
      </c>
      <c r="B24" s="2336">
        <f t="shared" si="2"/>
        <v>6</v>
      </c>
      <c r="C24" s="2337">
        <f t="shared" si="3"/>
        <v>1</v>
      </c>
      <c r="D24" s="2337">
        <f t="shared" si="0"/>
        <v>6</v>
      </c>
      <c r="E24" s="2338"/>
      <c r="F24" s="2339"/>
      <c r="G24" s="2337"/>
      <c r="H24" s="2339">
        <v>6</v>
      </c>
      <c r="I24" s="2339">
        <v>1</v>
      </c>
      <c r="J24" s="2337">
        <f t="shared" si="1"/>
        <v>6</v>
      </c>
      <c r="K24" s="2338"/>
      <c r="L24" s="2339"/>
      <c r="M24" s="2337"/>
      <c r="N24" s="2338"/>
      <c r="O24" s="2339"/>
      <c r="P24" s="2340"/>
      <c r="Q24" s="1116"/>
      <c r="R24" s="1116"/>
      <c r="S24" s="1116"/>
    </row>
    <row r="25" spans="1:19" ht="12" customHeight="1">
      <c r="A25" s="2335" t="s">
        <v>1054</v>
      </c>
      <c r="B25" s="2336">
        <f>SUM(E25+H25+K25+N25+Q25)</f>
        <v>111</v>
      </c>
      <c r="C25" s="2337">
        <f>(F25+I25)</f>
        <v>1</v>
      </c>
      <c r="D25" s="2337">
        <f>(B25/C25)</f>
        <v>111</v>
      </c>
      <c r="E25" s="2338">
        <v>111</v>
      </c>
      <c r="F25" s="2339">
        <v>1</v>
      </c>
      <c r="G25" s="2337">
        <f>(E25/F25)</f>
        <v>111</v>
      </c>
      <c r="H25" s="2339"/>
      <c r="I25" s="2339"/>
      <c r="J25" s="2337"/>
      <c r="K25" s="2338"/>
      <c r="L25" s="2339"/>
      <c r="M25" s="2337"/>
      <c r="N25" s="2338"/>
      <c r="O25" s="2339"/>
      <c r="P25" s="2340"/>
      <c r="Q25" s="1116"/>
      <c r="R25" s="1116"/>
      <c r="S25" s="1116"/>
    </row>
    <row r="26" spans="1:19" ht="12" customHeight="1">
      <c r="A26" s="2335" t="s">
        <v>1315</v>
      </c>
      <c r="B26" s="2336">
        <f t="shared" si="2"/>
        <v>19</v>
      </c>
      <c r="C26" s="2337">
        <f t="shared" si="3"/>
        <v>1</v>
      </c>
      <c r="D26" s="2337">
        <f t="shared" si="0"/>
        <v>19</v>
      </c>
      <c r="E26" s="2338">
        <v>19</v>
      </c>
      <c r="F26" s="2339">
        <v>1</v>
      </c>
      <c r="G26" s="2337">
        <f>(E26/F26)</f>
        <v>19</v>
      </c>
      <c r="H26" s="2339"/>
      <c r="I26" s="2339"/>
      <c r="J26" s="2337"/>
      <c r="K26" s="2347"/>
      <c r="L26" s="2348"/>
      <c r="M26" s="2339"/>
      <c r="N26" s="2338"/>
      <c r="O26" s="2339"/>
      <c r="P26" s="2340"/>
      <c r="Q26" s="1116"/>
      <c r="R26" s="1116"/>
      <c r="S26" s="1116"/>
    </row>
    <row r="27" spans="1:19" ht="12" customHeight="1">
      <c r="A27" s="2335" t="s">
        <v>1316</v>
      </c>
      <c r="B27" s="2336">
        <f t="shared" si="2"/>
        <v>22</v>
      </c>
      <c r="C27" s="2337">
        <f t="shared" si="3"/>
        <v>1</v>
      </c>
      <c r="D27" s="2337">
        <f t="shared" si="0"/>
        <v>22</v>
      </c>
      <c r="E27" s="2338"/>
      <c r="F27" s="2339"/>
      <c r="G27" s="2337"/>
      <c r="H27" s="2339">
        <v>22</v>
      </c>
      <c r="I27" s="2339">
        <v>1</v>
      </c>
      <c r="J27" s="2337">
        <f>(H27/I27)</f>
        <v>22</v>
      </c>
      <c r="K27" s="2338"/>
      <c r="L27" s="2340"/>
      <c r="M27" s="2339"/>
      <c r="N27" s="2338"/>
      <c r="O27" s="2339"/>
      <c r="P27" s="2340"/>
      <c r="Q27" s="1116"/>
      <c r="R27" s="1116"/>
      <c r="S27" s="1116"/>
    </row>
    <row r="28" spans="1:19" ht="12" customHeight="1">
      <c r="A28" s="2335" t="s">
        <v>1317</v>
      </c>
      <c r="B28" s="2336">
        <f t="shared" si="2"/>
        <v>4</v>
      </c>
      <c r="C28" s="2337">
        <f t="shared" si="3"/>
        <v>2</v>
      </c>
      <c r="D28" s="2337">
        <f t="shared" si="0"/>
        <v>2</v>
      </c>
      <c r="E28" s="2338">
        <v>2</v>
      </c>
      <c r="F28" s="2339">
        <v>1</v>
      </c>
      <c r="G28" s="2337">
        <f t="shared" ref="G28:G39" si="4">(E28/F28)</f>
        <v>2</v>
      </c>
      <c r="H28" s="2339">
        <v>2</v>
      </c>
      <c r="I28" s="2339">
        <v>1</v>
      </c>
      <c r="J28" s="2337">
        <f>(H28/I28)</f>
        <v>2</v>
      </c>
      <c r="K28" s="2338"/>
      <c r="L28" s="2340"/>
      <c r="M28" s="2339"/>
      <c r="N28" s="2338"/>
      <c r="O28" s="2339"/>
      <c r="P28" s="2340"/>
      <c r="Q28" s="1116"/>
      <c r="R28" s="1116"/>
      <c r="S28" s="1116"/>
    </row>
    <row r="29" spans="1:19" ht="12" customHeight="1">
      <c r="A29" s="2335" t="s">
        <v>1318</v>
      </c>
      <c r="B29" s="2336">
        <f t="shared" si="2"/>
        <v>22</v>
      </c>
      <c r="C29" s="2337">
        <f t="shared" si="3"/>
        <v>2</v>
      </c>
      <c r="D29" s="2337">
        <f t="shared" si="0"/>
        <v>11</v>
      </c>
      <c r="E29" s="2338">
        <v>22</v>
      </c>
      <c r="F29" s="2339">
        <v>2</v>
      </c>
      <c r="G29" s="2337">
        <f t="shared" si="4"/>
        <v>11</v>
      </c>
      <c r="H29" s="2339"/>
      <c r="I29" s="2339"/>
      <c r="J29" s="2337"/>
      <c r="K29" s="2338"/>
      <c r="L29" s="2340"/>
      <c r="M29" s="2339"/>
      <c r="N29" s="2338"/>
      <c r="O29" s="2339"/>
      <c r="P29" s="2340"/>
      <c r="Q29" s="1116"/>
      <c r="R29" s="1116"/>
      <c r="S29" s="1116"/>
    </row>
    <row r="30" spans="1:19" ht="12" customHeight="1">
      <c r="A30" s="2335" t="s">
        <v>682</v>
      </c>
      <c r="B30" s="2336">
        <f t="shared" si="2"/>
        <v>17</v>
      </c>
      <c r="C30" s="2337">
        <f t="shared" si="3"/>
        <v>1</v>
      </c>
      <c r="D30" s="2337">
        <f t="shared" si="0"/>
        <v>17</v>
      </c>
      <c r="E30" s="2338">
        <v>17</v>
      </c>
      <c r="F30" s="2339">
        <v>1</v>
      </c>
      <c r="G30" s="2337">
        <f t="shared" si="4"/>
        <v>17</v>
      </c>
      <c r="H30" s="2339"/>
      <c r="I30" s="2339"/>
      <c r="J30" s="2339"/>
      <c r="K30" s="2338"/>
      <c r="L30" s="2340"/>
      <c r="M30" s="2339"/>
      <c r="N30" s="2338"/>
      <c r="O30" s="2339"/>
      <c r="P30" s="2340"/>
      <c r="Q30" s="1116"/>
      <c r="R30" s="1116"/>
      <c r="S30" s="1116"/>
    </row>
    <row r="31" spans="1:19" ht="15" customHeight="1">
      <c r="A31" s="1106" t="s">
        <v>1319</v>
      </c>
      <c r="B31" s="1117">
        <f>SUM(B32:B39)</f>
        <v>56</v>
      </c>
      <c r="C31" s="1117">
        <f>SUM(C32:C39)</f>
        <v>16</v>
      </c>
      <c r="D31" s="1108">
        <f t="shared" si="0"/>
        <v>3.5</v>
      </c>
      <c r="E31" s="1117">
        <f>SUM(E32:E39)</f>
        <v>35</v>
      </c>
      <c r="F31" s="1117">
        <f>SUM(F32:F39)</f>
        <v>8</v>
      </c>
      <c r="G31" s="1108">
        <f t="shared" si="4"/>
        <v>4.375</v>
      </c>
      <c r="H31" s="1117">
        <f>SUM(H32:H39)</f>
        <v>8</v>
      </c>
      <c r="I31" s="1117">
        <f>SUM(I32:I39)</f>
        <v>5</v>
      </c>
      <c r="J31" s="1108">
        <f>(H31/I31)</f>
        <v>1.6</v>
      </c>
      <c r="K31" s="1117">
        <f>SUM(K33:K39)</f>
        <v>7</v>
      </c>
      <c r="L31" s="1117">
        <f>SUM(L33:L39)</f>
        <v>4</v>
      </c>
      <c r="M31" s="1108">
        <f>(K31/L31)</f>
        <v>1.75</v>
      </c>
      <c r="N31" s="1117">
        <f>SUM(N33:N39)</f>
        <v>6</v>
      </c>
      <c r="O31" s="1117">
        <f>SUM(O33:O39)</f>
        <v>3</v>
      </c>
      <c r="P31" s="1109">
        <f>(N31/O31)</f>
        <v>2</v>
      </c>
      <c r="Q31" s="1116"/>
      <c r="R31" s="1116"/>
      <c r="S31" s="1116"/>
    </row>
    <row r="32" spans="1:19" ht="12" customHeight="1">
      <c r="A32" s="2335" t="s">
        <v>1399</v>
      </c>
      <c r="B32" s="2336">
        <f>SUM(E32+H32+K32+N32+Q32)</f>
        <v>7</v>
      </c>
      <c r="C32" s="2337">
        <f>(F32+I32)</f>
        <v>1</v>
      </c>
      <c r="D32" s="2337">
        <f>(B32/C32)</f>
        <v>7</v>
      </c>
      <c r="E32" s="2338">
        <v>7</v>
      </c>
      <c r="F32" s="2346">
        <v>1</v>
      </c>
      <c r="G32" s="2337">
        <f t="shared" si="4"/>
        <v>7</v>
      </c>
      <c r="H32" s="2347"/>
      <c r="I32" s="2346"/>
      <c r="J32" s="2337"/>
      <c r="K32" s="2338"/>
      <c r="L32" s="2340"/>
      <c r="M32" s="2337"/>
      <c r="N32" s="2338"/>
      <c r="O32" s="2346"/>
      <c r="P32" s="2349"/>
      <c r="Q32" s="1116"/>
      <c r="R32" s="1116"/>
      <c r="S32" s="1116"/>
    </row>
    <row r="33" spans="1:19" ht="12" customHeight="1">
      <c r="A33" s="2335" t="s">
        <v>1320</v>
      </c>
      <c r="B33" s="2336">
        <f t="shared" ref="B33:B39" si="5">SUM(E33+H33+K33+N33+Q33)</f>
        <v>6</v>
      </c>
      <c r="C33" s="2337">
        <f>(F33+I33)</f>
        <v>2</v>
      </c>
      <c r="D33" s="2337">
        <f t="shared" si="0"/>
        <v>3</v>
      </c>
      <c r="E33" s="2338">
        <v>2</v>
      </c>
      <c r="F33" s="2339">
        <v>1</v>
      </c>
      <c r="G33" s="2337">
        <f t="shared" si="4"/>
        <v>2</v>
      </c>
      <c r="H33" s="2339">
        <v>2</v>
      </c>
      <c r="I33" s="2339">
        <v>1</v>
      </c>
      <c r="J33" s="2337">
        <f>(H33/I33)</f>
        <v>2</v>
      </c>
      <c r="K33" s="2338">
        <v>2</v>
      </c>
      <c r="L33" s="2339">
        <v>1</v>
      </c>
      <c r="M33" s="2337">
        <f>(K33/L33)</f>
        <v>2</v>
      </c>
      <c r="N33" s="2338"/>
      <c r="O33" s="2339"/>
      <c r="P33" s="2340"/>
      <c r="Q33" s="1116"/>
      <c r="R33" s="1116"/>
      <c r="S33" s="1116"/>
    </row>
    <row r="34" spans="1:19" ht="12" customHeight="1">
      <c r="A34" s="2335" t="s">
        <v>1321</v>
      </c>
      <c r="B34" s="2336">
        <f t="shared" si="5"/>
        <v>4</v>
      </c>
      <c r="C34" s="2337">
        <f>(F34+I34+L34+O34+R34)</f>
        <v>1</v>
      </c>
      <c r="D34" s="2337">
        <f t="shared" si="0"/>
        <v>4</v>
      </c>
      <c r="E34" s="2338">
        <v>4</v>
      </c>
      <c r="F34" s="2339">
        <v>1</v>
      </c>
      <c r="G34" s="2337">
        <f t="shared" si="4"/>
        <v>4</v>
      </c>
      <c r="H34" s="2339"/>
      <c r="I34" s="2339"/>
      <c r="J34" s="2337"/>
      <c r="K34" s="2338"/>
      <c r="L34" s="2339"/>
      <c r="M34" s="2337"/>
      <c r="N34" s="2338"/>
      <c r="O34" s="2339"/>
      <c r="P34" s="2341"/>
      <c r="Q34" s="1116"/>
      <c r="R34" s="1116"/>
      <c r="S34" s="1116"/>
    </row>
    <row r="35" spans="1:19" ht="12" customHeight="1">
      <c r="A35" s="2335" t="s">
        <v>1322</v>
      </c>
      <c r="B35" s="2336">
        <f t="shared" si="5"/>
        <v>6</v>
      </c>
      <c r="C35" s="2337">
        <f>(F35+I35+L35+O35+R35)</f>
        <v>3</v>
      </c>
      <c r="D35" s="2337">
        <f t="shared" si="0"/>
        <v>2</v>
      </c>
      <c r="E35" s="2338">
        <v>2</v>
      </c>
      <c r="F35" s="2339">
        <v>1</v>
      </c>
      <c r="G35" s="2337">
        <f t="shared" si="4"/>
        <v>2</v>
      </c>
      <c r="H35" s="2339">
        <v>2</v>
      </c>
      <c r="I35" s="2339">
        <v>1</v>
      </c>
      <c r="J35" s="2337">
        <f>(H35/I35)</f>
        <v>2</v>
      </c>
      <c r="K35" s="2338"/>
      <c r="L35" s="2339"/>
      <c r="M35" s="2337"/>
      <c r="N35" s="2338">
        <v>2</v>
      </c>
      <c r="O35" s="2339">
        <v>1</v>
      </c>
      <c r="P35" s="2340">
        <f>SUM(N35/O35)</f>
        <v>2</v>
      </c>
      <c r="Q35" s="1116"/>
      <c r="R35" s="1116"/>
      <c r="S35" s="1116"/>
    </row>
    <row r="36" spans="1:19" ht="12" customHeight="1">
      <c r="A36" s="2335" t="s">
        <v>1315</v>
      </c>
      <c r="B36" s="2336">
        <f t="shared" si="5"/>
        <v>14</v>
      </c>
      <c r="C36" s="2337">
        <f>(F36+I36+L36+O36+R36)</f>
        <v>1</v>
      </c>
      <c r="D36" s="2337">
        <f t="shared" si="0"/>
        <v>14</v>
      </c>
      <c r="E36" s="2338">
        <v>14</v>
      </c>
      <c r="F36" s="2339">
        <v>1</v>
      </c>
      <c r="G36" s="2337">
        <f t="shared" si="4"/>
        <v>14</v>
      </c>
      <c r="H36" s="2339"/>
      <c r="I36" s="2339"/>
      <c r="J36" s="2337"/>
      <c r="K36" s="2338"/>
      <c r="L36" s="2339"/>
      <c r="M36" s="2337"/>
      <c r="N36" s="2338"/>
      <c r="O36" s="2339"/>
      <c r="P36" s="2341"/>
      <c r="Q36" s="1116"/>
      <c r="R36" s="1116"/>
      <c r="S36" s="1116"/>
    </row>
    <row r="37" spans="1:19" ht="12" customHeight="1">
      <c r="A37" s="2335" t="s">
        <v>1323</v>
      </c>
      <c r="B37" s="2336">
        <f t="shared" si="5"/>
        <v>7</v>
      </c>
      <c r="C37" s="2337">
        <f>(F37+I37+L37+O37+R37)</f>
        <v>4</v>
      </c>
      <c r="D37" s="2337">
        <f t="shared" si="0"/>
        <v>1.75</v>
      </c>
      <c r="E37" s="2338">
        <v>2</v>
      </c>
      <c r="F37" s="2339">
        <v>1</v>
      </c>
      <c r="G37" s="2337">
        <f t="shared" si="4"/>
        <v>2</v>
      </c>
      <c r="H37" s="2339">
        <v>1</v>
      </c>
      <c r="I37" s="2339">
        <v>1</v>
      </c>
      <c r="J37" s="2337">
        <f>(H37/I37)</f>
        <v>1</v>
      </c>
      <c r="K37" s="2338">
        <v>2</v>
      </c>
      <c r="L37" s="2339">
        <v>1</v>
      </c>
      <c r="M37" s="2337">
        <f>(K37/L37)</f>
        <v>2</v>
      </c>
      <c r="N37" s="2338">
        <v>2</v>
      </c>
      <c r="O37" s="2339">
        <v>1</v>
      </c>
      <c r="P37" s="2341">
        <f>(N37/O37)</f>
        <v>2</v>
      </c>
      <c r="Q37" s="1116"/>
      <c r="R37" s="1116"/>
      <c r="S37" s="1116"/>
    </row>
    <row r="38" spans="1:19" ht="12" customHeight="1">
      <c r="A38" s="2335" t="s">
        <v>1324</v>
      </c>
      <c r="B38" s="2336">
        <f t="shared" si="5"/>
        <v>8</v>
      </c>
      <c r="C38" s="2337">
        <f>(F38+I38)</f>
        <v>2</v>
      </c>
      <c r="D38" s="2337">
        <f t="shared" si="0"/>
        <v>4</v>
      </c>
      <c r="E38" s="2338">
        <v>2</v>
      </c>
      <c r="F38" s="2339">
        <v>1</v>
      </c>
      <c r="G38" s="2337">
        <f t="shared" si="4"/>
        <v>2</v>
      </c>
      <c r="H38" s="2339">
        <v>2</v>
      </c>
      <c r="I38" s="2339">
        <v>1</v>
      </c>
      <c r="J38" s="2337">
        <f>(H38/I38)</f>
        <v>2</v>
      </c>
      <c r="K38" s="2338">
        <v>2</v>
      </c>
      <c r="L38" s="2339">
        <v>1</v>
      </c>
      <c r="M38" s="2337">
        <f>(K38/L38)</f>
        <v>2</v>
      </c>
      <c r="N38" s="2338">
        <v>2</v>
      </c>
      <c r="O38" s="2339">
        <v>1</v>
      </c>
      <c r="P38" s="2341">
        <f>(N38/O38)</f>
        <v>2</v>
      </c>
      <c r="Q38" s="1116"/>
      <c r="R38" s="1116"/>
      <c r="S38" s="1116"/>
    </row>
    <row r="39" spans="1:19" ht="12" customHeight="1">
      <c r="A39" s="2335" t="s">
        <v>1325</v>
      </c>
      <c r="B39" s="2336">
        <f t="shared" si="5"/>
        <v>4</v>
      </c>
      <c r="C39" s="2337">
        <f>(F39+I39)</f>
        <v>2</v>
      </c>
      <c r="D39" s="2337">
        <f t="shared" si="0"/>
        <v>2</v>
      </c>
      <c r="E39" s="2338">
        <v>2</v>
      </c>
      <c r="F39" s="2339">
        <v>1</v>
      </c>
      <c r="G39" s="2337">
        <f t="shared" si="4"/>
        <v>2</v>
      </c>
      <c r="H39" s="2339">
        <v>1</v>
      </c>
      <c r="I39" s="2339">
        <v>1</v>
      </c>
      <c r="J39" s="2337">
        <f>(H39/I39)</f>
        <v>1</v>
      </c>
      <c r="K39" s="2338">
        <v>1</v>
      </c>
      <c r="L39" s="2339">
        <v>1</v>
      </c>
      <c r="M39" s="2337">
        <f>(K39/L39)</f>
        <v>1</v>
      </c>
      <c r="N39" s="2338"/>
      <c r="O39" s="2339"/>
      <c r="P39" s="2340"/>
      <c r="Q39" s="1116"/>
      <c r="R39" s="1116"/>
      <c r="S39" s="1116"/>
    </row>
    <row r="40" spans="1:19" ht="18.75" customHeight="1">
      <c r="A40" s="1118"/>
      <c r="B40" s="1119"/>
      <c r="C40" s="1119"/>
      <c r="D40" s="1119"/>
      <c r="E40" s="1119"/>
      <c r="F40" s="1119"/>
      <c r="G40" s="1119"/>
      <c r="H40" s="1119"/>
      <c r="I40" s="1119"/>
      <c r="J40" s="1119"/>
      <c r="K40" s="1119"/>
      <c r="L40" s="1119"/>
      <c r="M40" s="1119"/>
      <c r="N40" s="1120" t="s">
        <v>408</v>
      </c>
      <c r="O40" s="1121"/>
      <c r="P40" s="1121"/>
      <c r="R40" s="1122"/>
    </row>
    <row r="2118" spans="5:5">
      <c r="E2118" s="1123">
        <v>1</v>
      </c>
    </row>
  </sheetData>
  <sheetProtection password="CA55" sheet="1" objects="1" scenarios="1"/>
  <mergeCells count="9">
    <mergeCell ref="B8:D8"/>
    <mergeCell ref="K8:M8"/>
    <mergeCell ref="N8:P8"/>
    <mergeCell ref="H8:J8"/>
    <mergeCell ref="E8:G8"/>
    <mergeCell ref="A1:P1"/>
    <mergeCell ref="A3:P3"/>
    <mergeCell ref="A4:P4"/>
    <mergeCell ref="A6:P6"/>
  </mergeCells>
  <phoneticPr fontId="101" type="noConversion"/>
  <printOptions horizontalCentered="1"/>
  <pageMargins left="0.70866141732283472" right="0.11811023622047245" top="1.1023622047244095" bottom="0.39370078740157483" header="0" footer="0"/>
  <pageSetup scale="90" firstPageNumber="31" orientation="landscape" useFirstPageNumber="1" horizontalDpi="300" verticalDpi="300" r:id="rId1"/>
  <headerFooter alignWithMargins="0">
    <oddHeader>&amp;R&amp;"Helv,Negrita"&amp;12&amp;[32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U2391"/>
  <sheetViews>
    <sheetView showGridLines="0" workbookViewId="0">
      <selection activeCell="C38" sqref="C38"/>
    </sheetView>
  </sheetViews>
  <sheetFormatPr baseColWidth="10" defaultColWidth="8.33203125" defaultRowHeight="9"/>
  <cols>
    <col min="1" max="1" width="35.33203125" style="1083" customWidth="1"/>
    <col min="2" max="2" width="9.83203125" style="1083" customWidth="1"/>
    <col min="3" max="3" width="6.5" style="1083" customWidth="1"/>
    <col min="4" max="4" width="8" style="1083" customWidth="1"/>
    <col min="5" max="5" width="7.5" style="1083" customWidth="1"/>
    <col min="6" max="6" width="5.83203125" style="1083" customWidth="1"/>
    <col min="7" max="7" width="8.1640625" style="1083" customWidth="1"/>
    <col min="8" max="8" width="7.33203125" style="1083" customWidth="1"/>
    <col min="9" max="9" width="0" style="1083" hidden="1" customWidth="1"/>
    <col min="10" max="10" width="5.1640625" style="1083" customWidth="1"/>
    <col min="11" max="11" width="8.1640625" style="1083" customWidth="1"/>
    <col min="12" max="12" width="7.33203125" style="1083" customWidth="1"/>
    <col min="13" max="13" width="6" style="1083" customWidth="1"/>
    <col min="14" max="14" width="8.33203125" style="1083" customWidth="1"/>
    <col min="15" max="15" width="7.5" style="1083" customWidth="1"/>
    <col min="16" max="16" width="5.33203125" style="1083" customWidth="1"/>
    <col min="17" max="17" width="8.33203125" style="1083" customWidth="1"/>
    <col min="18" max="18" width="6.33203125" style="1083" customWidth="1"/>
    <col min="19" max="19" width="5" style="1083" customWidth="1"/>
    <col min="20" max="20" width="7.83203125" style="1083" customWidth="1"/>
    <col min="21" max="21" width="1.6640625" style="1083" customWidth="1"/>
    <col min="22" max="16384" width="8.33203125" style="1083"/>
  </cols>
  <sheetData>
    <row r="1" spans="1:25" ht="22.5">
      <c r="A1" s="3470" t="s">
        <v>359</v>
      </c>
      <c r="B1" s="3470"/>
      <c r="C1" s="3470"/>
      <c r="D1" s="3470"/>
      <c r="E1" s="3470"/>
      <c r="F1" s="3470"/>
      <c r="G1" s="3470"/>
      <c r="H1" s="3470"/>
      <c r="I1" s="3470"/>
      <c r="J1" s="3470"/>
      <c r="K1" s="3470"/>
      <c r="L1" s="3470"/>
      <c r="M1" s="3470"/>
      <c r="N1" s="3470"/>
      <c r="O1" s="3470"/>
      <c r="P1" s="3470"/>
      <c r="Q1" s="3470"/>
      <c r="R1" s="3470"/>
      <c r="S1" s="3470"/>
      <c r="T1" s="3470"/>
    </row>
    <row r="2" spans="1:25" ht="3.75" customHeight="1">
      <c r="A2" s="1124"/>
      <c r="B2" s="1124"/>
      <c r="C2" s="1124"/>
      <c r="D2" s="1124"/>
      <c r="E2" s="1124"/>
      <c r="F2" s="1124"/>
      <c r="G2" s="1124"/>
      <c r="H2" s="1124"/>
      <c r="I2" s="1124"/>
      <c r="J2" s="1124"/>
      <c r="K2" s="1124"/>
      <c r="L2" s="1124"/>
      <c r="M2" s="1124"/>
      <c r="N2" s="1124"/>
      <c r="O2" s="1124"/>
      <c r="P2" s="1124"/>
      <c r="Q2" s="1124"/>
      <c r="R2" s="1124"/>
      <c r="S2" s="1124"/>
      <c r="T2" s="1124"/>
    </row>
    <row r="3" spans="1:25" ht="14.25">
      <c r="A3" s="3465" t="s">
        <v>1327</v>
      </c>
      <c r="B3" s="3465"/>
      <c r="C3" s="3465"/>
      <c r="D3" s="3465"/>
      <c r="E3" s="3465"/>
      <c r="F3" s="3465"/>
      <c r="G3" s="3465"/>
      <c r="H3" s="3465"/>
      <c r="I3" s="3465"/>
      <c r="J3" s="3465"/>
      <c r="K3" s="3465"/>
      <c r="L3" s="3465"/>
      <c r="M3" s="3465"/>
      <c r="N3" s="3465"/>
      <c r="O3" s="3465"/>
      <c r="P3" s="3465"/>
      <c r="Q3" s="3465"/>
      <c r="R3" s="3465"/>
      <c r="S3" s="3465"/>
      <c r="T3" s="3465"/>
    </row>
    <row r="4" spans="1:25" ht="14.25">
      <c r="A4" s="3465" t="s">
        <v>1055</v>
      </c>
      <c r="B4" s="3465"/>
      <c r="C4" s="3465"/>
      <c r="D4" s="3465"/>
      <c r="E4" s="3465"/>
      <c r="F4" s="3465"/>
      <c r="G4" s="3465"/>
      <c r="H4" s="3465"/>
      <c r="I4" s="3465"/>
      <c r="J4" s="3465"/>
      <c r="K4" s="3465"/>
      <c r="L4" s="3465"/>
      <c r="M4" s="3465"/>
      <c r="N4" s="3465"/>
      <c r="O4" s="3465"/>
      <c r="P4" s="3465"/>
      <c r="Q4" s="3465"/>
      <c r="R4" s="3465"/>
      <c r="S4" s="3465"/>
      <c r="T4" s="3465"/>
    </row>
    <row r="5" spans="1:25" ht="1.5" customHeight="1">
      <c r="A5" s="1125"/>
      <c r="B5" s="1125"/>
      <c r="C5" s="1125"/>
      <c r="D5" s="1125"/>
      <c r="E5" s="1125"/>
      <c r="F5" s="1125"/>
      <c r="G5" s="1125"/>
      <c r="H5" s="1125"/>
      <c r="I5" s="1125"/>
      <c r="J5" s="1125"/>
      <c r="K5" s="1125"/>
      <c r="L5" s="1125"/>
      <c r="M5" s="1125"/>
      <c r="N5" s="1125"/>
      <c r="O5" s="1125"/>
      <c r="P5" s="1125"/>
      <c r="Q5" s="1125"/>
      <c r="R5" s="1125"/>
      <c r="S5" s="1125"/>
      <c r="T5" s="1125"/>
    </row>
    <row r="6" spans="1:25" ht="19.5">
      <c r="A6" s="3464" t="s">
        <v>1342</v>
      </c>
      <c r="B6" s="3464"/>
      <c r="C6" s="3464"/>
      <c r="D6" s="3464"/>
      <c r="E6" s="3464"/>
      <c r="F6" s="3464"/>
      <c r="G6" s="3464"/>
      <c r="H6" s="3464"/>
      <c r="I6" s="3464"/>
      <c r="J6" s="3464"/>
      <c r="K6" s="3464"/>
      <c r="L6" s="3464"/>
      <c r="M6" s="3464"/>
      <c r="N6" s="3464"/>
      <c r="O6" s="3464"/>
      <c r="P6" s="3464"/>
      <c r="Q6" s="3464"/>
      <c r="R6" s="3464"/>
      <c r="S6" s="3464"/>
      <c r="T6" s="3464"/>
    </row>
    <row r="7" spans="1:25" ht="12.75">
      <c r="A7" s="1126"/>
      <c r="B7" s="1127" t="s">
        <v>1329</v>
      </c>
      <c r="C7" s="1128"/>
      <c r="D7" s="1129"/>
      <c r="E7" s="3467" t="s">
        <v>1303</v>
      </c>
      <c r="F7" s="3468"/>
      <c r="G7" s="3469"/>
      <c r="H7" s="1127" t="s">
        <v>1257</v>
      </c>
      <c r="I7" s="1128"/>
      <c r="J7" s="1128"/>
      <c r="K7" s="1129"/>
      <c r="L7" s="1127" t="s">
        <v>1258</v>
      </c>
      <c r="M7" s="1128"/>
      <c r="N7" s="1129"/>
      <c r="O7" s="1127" t="s">
        <v>1330</v>
      </c>
      <c r="P7" s="1128"/>
      <c r="Q7" s="1130"/>
      <c r="R7" s="1127" t="s">
        <v>1331</v>
      </c>
      <c r="S7" s="1128"/>
      <c r="T7" s="1130"/>
      <c r="U7" s="1131"/>
      <c r="V7" s="1131"/>
      <c r="W7" s="1131"/>
      <c r="X7" s="1131"/>
      <c r="Y7" s="1131"/>
    </row>
    <row r="8" spans="1:25" ht="15">
      <c r="A8" s="1095"/>
      <c r="B8" s="1132"/>
      <c r="C8" s="1133"/>
      <c r="D8" s="1134" t="s">
        <v>1304</v>
      </c>
      <c r="E8" s="1132"/>
      <c r="F8" s="1133"/>
      <c r="G8" s="1135" t="s">
        <v>1304</v>
      </c>
      <c r="H8" s="1133"/>
      <c r="I8" s="1136"/>
      <c r="J8" s="1133"/>
      <c r="K8" s="1134" t="s">
        <v>1304</v>
      </c>
      <c r="L8" s="1132"/>
      <c r="M8" s="1133"/>
      <c r="N8" s="1134" t="s">
        <v>1304</v>
      </c>
      <c r="O8" s="1132"/>
      <c r="P8" s="1133"/>
      <c r="Q8" s="1135" t="s">
        <v>1304</v>
      </c>
      <c r="R8" s="1137"/>
      <c r="S8" s="1133"/>
      <c r="T8" s="1135" t="s">
        <v>1304</v>
      </c>
    </row>
    <row r="9" spans="1:25" ht="11.25" customHeight="1">
      <c r="A9" s="1138" t="s">
        <v>411</v>
      </c>
      <c r="B9" s="1139" t="s">
        <v>1305</v>
      </c>
      <c r="C9" s="1134" t="s">
        <v>1306</v>
      </c>
      <c r="D9" s="1134" t="s">
        <v>1307</v>
      </c>
      <c r="E9" s="1139" t="s">
        <v>1305</v>
      </c>
      <c r="F9" s="1134" t="s">
        <v>1308</v>
      </c>
      <c r="G9" s="1135" t="s">
        <v>1307</v>
      </c>
      <c r="H9" s="1134" t="s">
        <v>717</v>
      </c>
      <c r="I9" s="1136"/>
      <c r="J9" s="1134" t="s">
        <v>1308</v>
      </c>
      <c r="K9" s="1134" t="s">
        <v>1307</v>
      </c>
      <c r="L9" s="1139" t="s">
        <v>717</v>
      </c>
      <c r="M9" s="1134" t="s">
        <v>1308</v>
      </c>
      <c r="N9" s="1134" t="s">
        <v>1307</v>
      </c>
      <c r="O9" s="1139" t="s">
        <v>717</v>
      </c>
      <c r="P9" s="1134" t="s">
        <v>1308</v>
      </c>
      <c r="Q9" s="1135" t="s">
        <v>1307</v>
      </c>
      <c r="R9" s="1140" t="s">
        <v>717</v>
      </c>
      <c r="S9" s="1134" t="s">
        <v>1308</v>
      </c>
      <c r="T9" s="1135" t="s">
        <v>1307</v>
      </c>
    </row>
    <row r="10" spans="1:25">
      <c r="A10" s="1141"/>
      <c r="B10" s="1142" t="s">
        <v>718</v>
      </c>
      <c r="C10" s="1143" t="s">
        <v>1309</v>
      </c>
      <c r="D10" s="1143" t="s">
        <v>1310</v>
      </c>
      <c r="E10" s="1142" t="s">
        <v>718</v>
      </c>
      <c r="F10" s="1143" t="s">
        <v>1309</v>
      </c>
      <c r="G10" s="1144" t="s">
        <v>1310</v>
      </c>
      <c r="H10" s="1143" t="s">
        <v>718</v>
      </c>
      <c r="I10" s="1145"/>
      <c r="J10" s="1143" t="s">
        <v>1309</v>
      </c>
      <c r="K10" s="1143" t="s">
        <v>1310</v>
      </c>
      <c r="L10" s="1142" t="s">
        <v>718</v>
      </c>
      <c r="M10" s="1143" t="s">
        <v>1309</v>
      </c>
      <c r="N10" s="1143" t="s">
        <v>1310</v>
      </c>
      <c r="O10" s="1142" t="s">
        <v>718</v>
      </c>
      <c r="P10" s="1143" t="s">
        <v>1309</v>
      </c>
      <c r="Q10" s="1144" t="s">
        <v>1310</v>
      </c>
      <c r="R10" s="1146" t="s">
        <v>718</v>
      </c>
      <c r="S10" s="1143" t="s">
        <v>1309</v>
      </c>
      <c r="T10" s="1144" t="s">
        <v>1310</v>
      </c>
    </row>
    <row r="11" spans="1:25" ht="12" customHeight="1">
      <c r="A11" s="1147" t="s">
        <v>706</v>
      </c>
      <c r="B11" s="1148">
        <f>SUM(B12+B15+B18+B24+B33+B36+B42+B45+B50+B51+B52+B53+B54)</f>
        <v>9156</v>
      </c>
      <c r="C11" s="1148">
        <f>SUM(C12+C15+C18+C24+C33+C36+C42+C45+C50+C51+C52+C53+C54)</f>
        <v>248</v>
      </c>
      <c r="D11" s="1149">
        <f t="shared" ref="D11:D56" si="0">(B11/C11)</f>
        <v>36.91935483870968</v>
      </c>
      <c r="E11" s="1148">
        <f>SUM(E12+E15+E18+E24+E33+E36+E42+E45+E50+E51+E52+E53+E54)</f>
        <v>2702</v>
      </c>
      <c r="F11" s="1148">
        <f>SUM(F12+F15+F18+F24+F33+F36+F42+F45+F50+F51+F52+F53+F54)</f>
        <v>61</v>
      </c>
      <c r="G11" s="1150">
        <f>(E11/F11)</f>
        <v>44.295081967213115</v>
      </c>
      <c r="H11" s="1148">
        <f>SUM(H12+H15+H18+H24+H33+H36+H42+H45+H50+H51+H52+H53+H54)</f>
        <v>2159</v>
      </c>
      <c r="I11" s="1148">
        <f>SUM(I12+I15+I18+I24+I33+I36+I42+I45+I50+I51+I52+I53+I54)</f>
        <v>0</v>
      </c>
      <c r="J11" s="1148">
        <f>SUM(J12+J15+J18+J24+J33+J36+J42+J45+J50+J51+J52+J53+J54)</f>
        <v>56</v>
      </c>
      <c r="K11" s="1149">
        <f t="shared" ref="K11:K24" si="1">(H11/J11)</f>
        <v>38.553571428571431</v>
      </c>
      <c r="L11" s="1148">
        <f>SUM(L12+L15+L18+L24+L33+L36+L42+L45+L50+L51+L52+L53+L54)</f>
        <v>1772</v>
      </c>
      <c r="M11" s="1148">
        <f>SUM(M12+M15+M18+M24+M33+M36+M42+M45+M50+M51+M52+M53+M54)</f>
        <v>52</v>
      </c>
      <c r="N11" s="1148">
        <f>SUM(L11/M11)</f>
        <v>34.07692307692308</v>
      </c>
      <c r="O11" s="1148">
        <f>SUM(O12+O15+O18+O24+O33+O36+O42+O45+O50+O51+O52+O53+O54)</f>
        <v>1579</v>
      </c>
      <c r="P11" s="1148">
        <f>SUM(P12+P15+P18+P24+P33+P36+P42+P45+P50+P51+P52+P53+P54)</f>
        <v>48</v>
      </c>
      <c r="Q11" s="1148">
        <f>SUM(O11/P11)</f>
        <v>32.895833333333336</v>
      </c>
      <c r="R11" s="1148">
        <f>SUM(R12+R15+R18+R24+R33+R36+R42+R45+R50+R51+R52+R53+R54)</f>
        <v>944</v>
      </c>
      <c r="S11" s="1148">
        <f>SUM(S12+S15+S18+S24+S33+S36+S42+S45+S50+S51+S52+S53+S54)</f>
        <v>31</v>
      </c>
      <c r="T11" s="1148">
        <f>SUM(R11/S11)</f>
        <v>30.451612903225808</v>
      </c>
    </row>
    <row r="12" spans="1:25" ht="11.1" customHeight="1">
      <c r="A12" s="2342" t="s">
        <v>722</v>
      </c>
      <c r="B12" s="2350">
        <f>SUM(B13:B14)</f>
        <v>253</v>
      </c>
      <c r="C12" s="2344">
        <f>SUM(C13:C14)</f>
        <v>14</v>
      </c>
      <c r="D12" s="2344">
        <f t="shared" si="0"/>
        <v>18.071428571428573</v>
      </c>
      <c r="E12" s="2350">
        <f>SUM(E13:E14)</f>
        <v>92</v>
      </c>
      <c r="F12" s="2344">
        <f>SUM(F13:F14)</f>
        <v>3</v>
      </c>
      <c r="G12" s="2344">
        <f>(E12/F12)</f>
        <v>30.666666666666668</v>
      </c>
      <c r="H12" s="2350">
        <f>SUM(H13:H14)</f>
        <v>70</v>
      </c>
      <c r="I12" s="2343"/>
      <c r="J12" s="2344">
        <f>SUM(J13:J14)</f>
        <v>4</v>
      </c>
      <c r="K12" s="2344">
        <f t="shared" si="1"/>
        <v>17.5</v>
      </c>
      <c r="L12" s="2350">
        <f>SUM(L13:L14)</f>
        <v>49</v>
      </c>
      <c r="M12" s="2344">
        <f>SUM(M13:M14)</f>
        <v>3</v>
      </c>
      <c r="N12" s="2344">
        <f t="shared" ref="N12:N17" si="2">($L12/$M12)</f>
        <v>16.333333333333332</v>
      </c>
      <c r="O12" s="2350">
        <f>SUM(O13:O14)</f>
        <v>35</v>
      </c>
      <c r="P12" s="2344">
        <f>SUM(P13:P14)</f>
        <v>3</v>
      </c>
      <c r="Q12" s="2345">
        <f>(O12/P12)</f>
        <v>11.666666666666666</v>
      </c>
      <c r="R12" s="2350">
        <f>SUM(R13:R14)</f>
        <v>7</v>
      </c>
      <c r="S12" s="2344">
        <f>SUM(S13:S14)</f>
        <v>1</v>
      </c>
      <c r="T12" s="2345">
        <f>($R12/$S12)</f>
        <v>7</v>
      </c>
      <c r="U12" s="2351"/>
    </row>
    <row r="13" spans="1:25" ht="11.1" customHeight="1">
      <c r="A13" s="2352" t="s">
        <v>1332</v>
      </c>
      <c r="B13" s="2353">
        <f>SUM(E13+H13+L13+O13+R13)</f>
        <v>187</v>
      </c>
      <c r="C13" s="2354">
        <f>(F13+J13+M13+P13+S13)</f>
        <v>9</v>
      </c>
      <c r="D13" s="2354">
        <f t="shared" si="0"/>
        <v>20.777777777777779</v>
      </c>
      <c r="E13" s="2355">
        <v>68</v>
      </c>
      <c r="F13" s="2356">
        <v>2</v>
      </c>
      <c r="G13" s="2341">
        <f>($E13/$F13)</f>
        <v>34</v>
      </c>
      <c r="H13" s="2356">
        <v>56</v>
      </c>
      <c r="I13" s="2357"/>
      <c r="J13" s="2356">
        <v>3</v>
      </c>
      <c r="K13" s="2337">
        <f t="shared" si="1"/>
        <v>18.666666666666668</v>
      </c>
      <c r="L13" s="2355">
        <v>32</v>
      </c>
      <c r="M13" s="2356">
        <v>2</v>
      </c>
      <c r="N13" s="2337">
        <f t="shared" si="2"/>
        <v>16</v>
      </c>
      <c r="O13" s="2355">
        <v>31</v>
      </c>
      <c r="P13" s="2356">
        <v>2</v>
      </c>
      <c r="Q13" s="2341">
        <f>(O13/P13)</f>
        <v>15.5</v>
      </c>
      <c r="R13" s="2358"/>
      <c r="S13" s="2356"/>
      <c r="T13" s="2359"/>
      <c r="U13" s="2351"/>
    </row>
    <row r="14" spans="1:25" ht="11.1" customHeight="1">
      <c r="A14" s="2352" t="s">
        <v>1333</v>
      </c>
      <c r="B14" s="2353">
        <f>SUM(E14+H14+L14+O14+R14)</f>
        <v>66</v>
      </c>
      <c r="C14" s="2354">
        <f>(F14+J14+M14+P14+S14)</f>
        <v>5</v>
      </c>
      <c r="D14" s="2354">
        <f t="shared" si="0"/>
        <v>13.2</v>
      </c>
      <c r="E14" s="2355">
        <v>24</v>
      </c>
      <c r="F14" s="2356">
        <v>1</v>
      </c>
      <c r="G14" s="2341">
        <f>($E14/$F14)</f>
        <v>24</v>
      </c>
      <c r="H14" s="2356">
        <v>14</v>
      </c>
      <c r="I14" s="2357"/>
      <c r="J14" s="2356">
        <v>1</v>
      </c>
      <c r="K14" s="2337">
        <f t="shared" si="1"/>
        <v>14</v>
      </c>
      <c r="L14" s="2355">
        <v>17</v>
      </c>
      <c r="M14" s="2356">
        <v>1</v>
      </c>
      <c r="N14" s="2337">
        <f t="shared" si="2"/>
        <v>17</v>
      </c>
      <c r="O14" s="2355">
        <v>4</v>
      </c>
      <c r="P14" s="2356">
        <v>1</v>
      </c>
      <c r="Q14" s="2341">
        <f>(O14/P14)</f>
        <v>4</v>
      </c>
      <c r="R14" s="2358">
        <v>7</v>
      </c>
      <c r="S14" s="2356">
        <v>1</v>
      </c>
      <c r="T14" s="2341">
        <f>(R14/S14)</f>
        <v>7</v>
      </c>
      <c r="U14" s="2351"/>
    </row>
    <row r="15" spans="1:25" ht="11.1" customHeight="1">
      <c r="A15" s="2342" t="s">
        <v>1184</v>
      </c>
      <c r="B15" s="2350">
        <f>SUM(B16:B17)</f>
        <v>315</v>
      </c>
      <c r="C15" s="2344">
        <f>SUM(C16:C17)</f>
        <v>8</v>
      </c>
      <c r="D15" s="2344">
        <f t="shared" si="0"/>
        <v>39.375</v>
      </c>
      <c r="E15" s="2350">
        <f>SUM(E16:E17)</f>
        <v>88</v>
      </c>
      <c r="F15" s="2344">
        <f>SUM(F16:F17)</f>
        <v>2</v>
      </c>
      <c r="G15" s="2345">
        <f>($E15/$F15)</f>
        <v>44</v>
      </c>
      <c r="H15" s="2344">
        <f>SUM(H16:H17)</f>
        <v>76</v>
      </c>
      <c r="I15" s="2343"/>
      <c r="J15" s="2344">
        <f>SUM(J16:J17)</f>
        <v>2</v>
      </c>
      <c r="K15" s="2344">
        <f t="shared" si="1"/>
        <v>38</v>
      </c>
      <c r="L15" s="2350">
        <f>SUM(L16:L17)</f>
        <v>78</v>
      </c>
      <c r="M15" s="2344">
        <f>SUM(M16:M17)</f>
        <v>2</v>
      </c>
      <c r="N15" s="2344">
        <f t="shared" si="2"/>
        <v>39</v>
      </c>
      <c r="O15" s="2350">
        <f>SUM(O16:O17)</f>
        <v>73</v>
      </c>
      <c r="P15" s="2344">
        <f>SUM(P16:P17)</f>
        <v>2</v>
      </c>
      <c r="Q15" s="2345">
        <f>($O15/$P15)</f>
        <v>36.5</v>
      </c>
      <c r="R15" s="2360"/>
      <c r="S15" s="2361"/>
      <c r="T15" s="2362"/>
      <c r="U15" s="2351"/>
    </row>
    <row r="16" spans="1:25" ht="11.1" customHeight="1">
      <c r="A16" s="2352" t="s">
        <v>1191</v>
      </c>
      <c r="B16" s="2353">
        <f>SUM(E16+H16+L16+O16+R16)</f>
        <v>151</v>
      </c>
      <c r="C16" s="2354">
        <f>(F16+J16+M16+P16+S16)</f>
        <v>4</v>
      </c>
      <c r="D16" s="2354">
        <f t="shared" si="0"/>
        <v>37.75</v>
      </c>
      <c r="E16" s="2355">
        <v>42</v>
      </c>
      <c r="F16" s="2356">
        <v>1</v>
      </c>
      <c r="G16" s="2341">
        <f>($E16/$F16)</f>
        <v>42</v>
      </c>
      <c r="H16" s="2356">
        <v>32</v>
      </c>
      <c r="I16" s="2357"/>
      <c r="J16" s="2356">
        <v>1</v>
      </c>
      <c r="K16" s="2337">
        <f t="shared" si="1"/>
        <v>32</v>
      </c>
      <c r="L16" s="2355">
        <v>38</v>
      </c>
      <c r="M16" s="2356">
        <v>1</v>
      </c>
      <c r="N16" s="2337">
        <f t="shared" si="2"/>
        <v>38</v>
      </c>
      <c r="O16" s="2355">
        <v>39</v>
      </c>
      <c r="P16" s="2356">
        <v>1</v>
      </c>
      <c r="Q16" s="2341">
        <f>(O16/P16)</f>
        <v>39</v>
      </c>
      <c r="R16" s="2358"/>
      <c r="S16" s="2356"/>
      <c r="T16" s="2359"/>
      <c r="U16" s="2351"/>
    </row>
    <row r="17" spans="1:47" ht="11.1" customHeight="1">
      <c r="A17" s="2352" t="s">
        <v>1192</v>
      </c>
      <c r="B17" s="2353">
        <f>SUM(E17+H17+L17+O17+R17)</f>
        <v>164</v>
      </c>
      <c r="C17" s="2354">
        <f>(F17+J17+M17+P17+S17)</f>
        <v>4</v>
      </c>
      <c r="D17" s="2354">
        <f t="shared" si="0"/>
        <v>41</v>
      </c>
      <c r="E17" s="2355">
        <v>46</v>
      </c>
      <c r="F17" s="2356">
        <v>1</v>
      </c>
      <c r="G17" s="2341">
        <f>($E17/$F17)</f>
        <v>46</v>
      </c>
      <c r="H17" s="2356">
        <v>44</v>
      </c>
      <c r="I17" s="2357"/>
      <c r="J17" s="2356">
        <v>1</v>
      </c>
      <c r="K17" s="2337">
        <f t="shared" si="1"/>
        <v>44</v>
      </c>
      <c r="L17" s="2355">
        <v>40</v>
      </c>
      <c r="M17" s="2356">
        <v>1</v>
      </c>
      <c r="N17" s="2337">
        <f t="shared" si="2"/>
        <v>40</v>
      </c>
      <c r="O17" s="2355">
        <v>34</v>
      </c>
      <c r="P17" s="2356">
        <v>1</v>
      </c>
      <c r="Q17" s="2359"/>
      <c r="R17" s="2358"/>
      <c r="S17" s="2356"/>
      <c r="T17" s="2359"/>
      <c r="U17" s="2351"/>
    </row>
    <row r="18" spans="1:47" ht="11.1" customHeight="1">
      <c r="A18" s="2342" t="s">
        <v>730</v>
      </c>
      <c r="B18" s="2350">
        <f>SUM(B19:B23)</f>
        <v>984</v>
      </c>
      <c r="C18" s="2344">
        <f>SUM(C19:C23)</f>
        <v>31</v>
      </c>
      <c r="D18" s="2344">
        <f t="shared" si="0"/>
        <v>31.741935483870968</v>
      </c>
      <c r="E18" s="2350">
        <f>SUM(E19:E23)</f>
        <v>382</v>
      </c>
      <c r="F18" s="2344">
        <f>SUM(F19:F23)</f>
        <v>9</v>
      </c>
      <c r="G18" s="2345">
        <f>(E18/F18)</f>
        <v>42.444444444444443</v>
      </c>
      <c r="H18" s="2344">
        <f>SUM(H19:H23)</f>
        <v>201</v>
      </c>
      <c r="I18" s="2343"/>
      <c r="J18" s="2344">
        <f>SUM(J19:J23)</f>
        <v>6</v>
      </c>
      <c r="K18" s="2344">
        <f t="shared" si="1"/>
        <v>33.5</v>
      </c>
      <c r="L18" s="2350">
        <f>SUM(L19:L23)</f>
        <v>175</v>
      </c>
      <c r="M18" s="2344">
        <f>SUM(M19:M23)</f>
        <v>6</v>
      </c>
      <c r="N18" s="2344">
        <f>(L18/M18)</f>
        <v>29.166666666666668</v>
      </c>
      <c r="O18" s="2350">
        <f>SUM(O19:O23)</f>
        <v>162</v>
      </c>
      <c r="P18" s="2344">
        <f>SUM(P19:P23)</f>
        <v>6</v>
      </c>
      <c r="Q18" s="2345">
        <f t="shared" ref="Q18:Q23" si="3">(O18/P18)</f>
        <v>27</v>
      </c>
      <c r="R18" s="2363">
        <f>SUM(R19:R23)</f>
        <v>64</v>
      </c>
      <c r="S18" s="2344">
        <f>SUM(S19:S23)</f>
        <v>4</v>
      </c>
      <c r="T18" s="2345">
        <f>(R18/S18)</f>
        <v>16</v>
      </c>
      <c r="U18" s="2351"/>
    </row>
    <row r="19" spans="1:47" ht="11.1" customHeight="1">
      <c r="A19" s="2352" t="s">
        <v>1193</v>
      </c>
      <c r="B19" s="2353">
        <f>SUM(E19+H19+L19+O19+R19)</f>
        <v>209</v>
      </c>
      <c r="C19" s="2354">
        <f>(F19+J19+M19+P19+S19)</f>
        <v>6</v>
      </c>
      <c r="D19" s="2354">
        <f t="shared" si="0"/>
        <v>34.833333333333336</v>
      </c>
      <c r="E19" s="2355">
        <v>107</v>
      </c>
      <c r="F19" s="2356">
        <v>2</v>
      </c>
      <c r="G19" s="2341">
        <f t="shared" ref="G19:G27" si="4">($E19/$F19)</f>
        <v>53.5</v>
      </c>
      <c r="H19" s="2356">
        <v>23</v>
      </c>
      <c r="I19" s="2357"/>
      <c r="J19" s="2356">
        <v>1</v>
      </c>
      <c r="K19" s="2337">
        <f t="shared" si="1"/>
        <v>23</v>
      </c>
      <c r="L19" s="2355">
        <v>36</v>
      </c>
      <c r="M19" s="2356">
        <v>1</v>
      </c>
      <c r="N19" s="2337">
        <f t="shared" ref="N19:N24" si="5">($L19/$M19)</f>
        <v>36</v>
      </c>
      <c r="O19" s="2355">
        <v>28</v>
      </c>
      <c r="P19" s="2356">
        <v>1</v>
      </c>
      <c r="Q19" s="2341">
        <f t="shared" si="3"/>
        <v>28</v>
      </c>
      <c r="R19" s="2358">
        <v>15</v>
      </c>
      <c r="S19" s="2356">
        <v>1</v>
      </c>
      <c r="T19" s="2341">
        <f>(R19/S19)</f>
        <v>15</v>
      </c>
      <c r="U19" s="2351"/>
    </row>
    <row r="20" spans="1:47" ht="11.1" customHeight="1">
      <c r="A20" s="2352" t="s">
        <v>1194</v>
      </c>
      <c r="B20" s="2353">
        <f>SUM(E20+H20+L20+O20+R20)</f>
        <v>176</v>
      </c>
      <c r="C20" s="2354">
        <f>(F20+J20+M20+P20+S20)</f>
        <v>6</v>
      </c>
      <c r="D20" s="2354">
        <f t="shared" si="0"/>
        <v>29.333333333333332</v>
      </c>
      <c r="E20" s="2355">
        <v>62</v>
      </c>
      <c r="F20" s="2356">
        <v>2</v>
      </c>
      <c r="G20" s="2341">
        <f t="shared" si="4"/>
        <v>31</v>
      </c>
      <c r="H20" s="2356">
        <v>38</v>
      </c>
      <c r="I20" s="2357"/>
      <c r="J20" s="2356">
        <v>1</v>
      </c>
      <c r="K20" s="2337">
        <f t="shared" si="1"/>
        <v>38</v>
      </c>
      <c r="L20" s="2355">
        <v>37</v>
      </c>
      <c r="M20" s="2356">
        <v>1</v>
      </c>
      <c r="N20" s="2337">
        <f t="shared" si="5"/>
        <v>37</v>
      </c>
      <c r="O20" s="2355">
        <v>19</v>
      </c>
      <c r="P20" s="2356">
        <v>1</v>
      </c>
      <c r="Q20" s="2341">
        <f t="shared" si="3"/>
        <v>19</v>
      </c>
      <c r="R20" s="2358">
        <v>20</v>
      </c>
      <c r="S20" s="2356">
        <v>1</v>
      </c>
      <c r="T20" s="2341">
        <f>(R20/S20)</f>
        <v>20</v>
      </c>
      <c r="U20" s="2351"/>
    </row>
    <row r="21" spans="1:47" ht="11.1" customHeight="1">
      <c r="A21" s="2352" t="s">
        <v>1195</v>
      </c>
      <c r="B21" s="2353">
        <f>SUM(E21+H21+L21+O21+R21)</f>
        <v>154</v>
      </c>
      <c r="C21" s="2354">
        <f>(F21+J21+M21+P21+S21)</f>
        <v>6</v>
      </c>
      <c r="D21" s="2354">
        <f t="shared" si="0"/>
        <v>25.666666666666668</v>
      </c>
      <c r="E21" s="2355">
        <v>50</v>
      </c>
      <c r="F21" s="2356">
        <v>2</v>
      </c>
      <c r="G21" s="2341">
        <f t="shared" si="4"/>
        <v>25</v>
      </c>
      <c r="H21" s="2356">
        <v>28</v>
      </c>
      <c r="I21" s="2357"/>
      <c r="J21" s="2356">
        <v>1</v>
      </c>
      <c r="K21" s="2337">
        <f t="shared" si="1"/>
        <v>28</v>
      </c>
      <c r="L21" s="2355">
        <v>25</v>
      </c>
      <c r="M21" s="2356">
        <v>1</v>
      </c>
      <c r="N21" s="2337">
        <f t="shared" si="5"/>
        <v>25</v>
      </c>
      <c r="O21" s="2355">
        <v>31</v>
      </c>
      <c r="P21" s="2356">
        <v>1</v>
      </c>
      <c r="Q21" s="2341">
        <f t="shared" si="3"/>
        <v>31</v>
      </c>
      <c r="R21" s="2358">
        <v>20</v>
      </c>
      <c r="S21" s="2356">
        <v>1</v>
      </c>
      <c r="T21" s="2341">
        <f>(R21/S21)</f>
        <v>20</v>
      </c>
      <c r="U21" s="2351"/>
    </row>
    <row r="22" spans="1:47" ht="11.1" customHeight="1">
      <c r="A22" s="2352" t="s">
        <v>1196</v>
      </c>
      <c r="B22" s="2353">
        <f>SUM(E22+H22+L22+O22+R22)</f>
        <v>379</v>
      </c>
      <c r="C22" s="2354">
        <f>(F22+J22+M22+P22+S22)</f>
        <v>8</v>
      </c>
      <c r="D22" s="2354">
        <f t="shared" si="0"/>
        <v>47.375</v>
      </c>
      <c r="E22" s="2355">
        <v>144</v>
      </c>
      <c r="F22" s="2356">
        <v>2</v>
      </c>
      <c r="G22" s="2341">
        <f t="shared" si="4"/>
        <v>72</v>
      </c>
      <c r="H22" s="2356">
        <v>95</v>
      </c>
      <c r="I22" s="2357"/>
      <c r="J22" s="2356">
        <v>2</v>
      </c>
      <c r="K22" s="2337">
        <f t="shared" si="1"/>
        <v>47.5</v>
      </c>
      <c r="L22" s="2355">
        <v>62</v>
      </c>
      <c r="M22" s="2356">
        <v>2</v>
      </c>
      <c r="N22" s="2337">
        <f t="shared" si="5"/>
        <v>31</v>
      </c>
      <c r="O22" s="2355">
        <v>78</v>
      </c>
      <c r="P22" s="2356">
        <v>2</v>
      </c>
      <c r="Q22" s="2341">
        <f t="shared" si="3"/>
        <v>39</v>
      </c>
      <c r="R22" s="2358"/>
      <c r="S22" s="2356"/>
      <c r="T22" s="2359"/>
      <c r="U22" s="2351"/>
    </row>
    <row r="23" spans="1:47" ht="11.1" customHeight="1">
      <c r="A23" s="2352" t="s">
        <v>1197</v>
      </c>
      <c r="B23" s="2353">
        <f>SUM(E23+H23+L23+O23+R23)</f>
        <v>66</v>
      </c>
      <c r="C23" s="2354">
        <f>(F23+J23+M23+P23+S23)</f>
        <v>5</v>
      </c>
      <c r="D23" s="2354">
        <f t="shared" si="0"/>
        <v>13.2</v>
      </c>
      <c r="E23" s="2355">
        <v>19</v>
      </c>
      <c r="F23" s="2356">
        <v>1</v>
      </c>
      <c r="G23" s="2341">
        <f t="shared" si="4"/>
        <v>19</v>
      </c>
      <c r="H23" s="2356">
        <v>17</v>
      </c>
      <c r="I23" s="2357"/>
      <c r="J23" s="2356">
        <v>1</v>
      </c>
      <c r="K23" s="2337">
        <f t="shared" si="1"/>
        <v>17</v>
      </c>
      <c r="L23" s="2355">
        <v>15</v>
      </c>
      <c r="M23" s="2356">
        <v>1</v>
      </c>
      <c r="N23" s="2337">
        <f t="shared" si="5"/>
        <v>15</v>
      </c>
      <c r="O23" s="2355">
        <v>6</v>
      </c>
      <c r="P23" s="2356">
        <v>1</v>
      </c>
      <c r="Q23" s="2341">
        <f t="shared" si="3"/>
        <v>6</v>
      </c>
      <c r="R23" s="2358">
        <v>9</v>
      </c>
      <c r="S23" s="2356">
        <v>1</v>
      </c>
      <c r="T23" s="2341">
        <f>(R23/S23)</f>
        <v>9</v>
      </c>
      <c r="U23" s="2351"/>
    </row>
    <row r="24" spans="1:47" ht="11.1" customHeight="1">
      <c r="A24" s="2364" t="s">
        <v>1106</v>
      </c>
      <c r="B24" s="2365">
        <f>SUM(B25:B32)</f>
        <v>2495</v>
      </c>
      <c r="C24" s="2366">
        <f>SUM(C25:C32)</f>
        <v>56</v>
      </c>
      <c r="D24" s="2366">
        <f t="shared" si="0"/>
        <v>44.553571428571431</v>
      </c>
      <c r="E24" s="2365">
        <f>SUM(E25:E32)</f>
        <v>614</v>
      </c>
      <c r="F24" s="2366">
        <f>SUM(F25:F32)</f>
        <v>16</v>
      </c>
      <c r="G24" s="2367">
        <f t="shared" si="4"/>
        <v>38.375</v>
      </c>
      <c r="H24" s="2366">
        <f>SUM(H25:H32)</f>
        <v>577</v>
      </c>
      <c r="I24" s="2368"/>
      <c r="J24" s="2366">
        <f>SUM(J25:J32)</f>
        <v>12</v>
      </c>
      <c r="K24" s="2366">
        <f t="shared" si="1"/>
        <v>48.083333333333336</v>
      </c>
      <c r="L24" s="2365">
        <f>SUM(L25:L32)</f>
        <v>522</v>
      </c>
      <c r="M24" s="2366">
        <f>SUM(M25:M32)</f>
        <v>11</v>
      </c>
      <c r="N24" s="2366">
        <f t="shared" si="5"/>
        <v>47.454545454545453</v>
      </c>
      <c r="O24" s="2365">
        <f>SUM(O25:O32)</f>
        <v>458</v>
      </c>
      <c r="P24" s="2366">
        <f>SUM(P25:P32)</f>
        <v>9</v>
      </c>
      <c r="Q24" s="2367">
        <f>($O24/$P24)</f>
        <v>50.888888888888886</v>
      </c>
      <c r="R24" s="2369">
        <f>SUM(R25:R32)</f>
        <v>324</v>
      </c>
      <c r="S24" s="2366">
        <f>SUM(S25:S32)</f>
        <v>8</v>
      </c>
      <c r="T24" s="2367">
        <f>($R24/$S24)</f>
        <v>40.5</v>
      </c>
      <c r="U24" s="2351"/>
    </row>
    <row r="25" spans="1:47" ht="11.1" customHeight="1">
      <c r="A25" s="2352" t="s">
        <v>1203</v>
      </c>
      <c r="B25" s="2353">
        <f t="shared" ref="B25:B32" si="6">SUM(E25+H25+L25+O25+R25)</f>
        <v>486</v>
      </c>
      <c r="C25" s="2354">
        <f t="shared" ref="C25:C32" si="7">(F25+J25+M25+P25+S25)</f>
        <v>13</v>
      </c>
      <c r="D25" s="2354">
        <f t="shared" si="0"/>
        <v>37.384615384615387</v>
      </c>
      <c r="E25" s="2355">
        <v>486</v>
      </c>
      <c r="F25" s="2356">
        <v>13</v>
      </c>
      <c r="G25" s="2341">
        <f t="shared" si="4"/>
        <v>37.384615384615387</v>
      </c>
      <c r="H25" s="2356"/>
      <c r="I25" s="2357"/>
      <c r="J25" s="2356"/>
      <c r="K25" s="2354"/>
      <c r="L25" s="2355"/>
      <c r="M25" s="2356"/>
      <c r="N25" s="2356"/>
      <c r="O25" s="2355"/>
      <c r="P25" s="2356"/>
      <c r="Q25" s="2359"/>
      <c r="R25" s="2358"/>
      <c r="S25" s="2356"/>
      <c r="T25" s="2359"/>
      <c r="U25" s="2351"/>
    </row>
    <row r="26" spans="1:47" ht="11.1" customHeight="1">
      <c r="A26" s="2352" t="s">
        <v>1199</v>
      </c>
      <c r="B26" s="2353">
        <f t="shared" si="6"/>
        <v>87</v>
      </c>
      <c r="C26" s="2354">
        <f t="shared" si="7"/>
        <v>2</v>
      </c>
      <c r="D26" s="2354">
        <f t="shared" si="0"/>
        <v>43.5</v>
      </c>
      <c r="E26" s="2355">
        <v>87</v>
      </c>
      <c r="F26" s="2356">
        <v>2</v>
      </c>
      <c r="G26" s="2341">
        <f t="shared" si="4"/>
        <v>43.5</v>
      </c>
      <c r="H26" s="2356"/>
      <c r="I26" s="2357"/>
      <c r="J26" s="2356"/>
      <c r="K26" s="2354"/>
      <c r="L26" s="2355"/>
      <c r="M26" s="2356"/>
      <c r="N26" s="2356"/>
      <c r="O26" s="2355"/>
      <c r="P26" s="2356"/>
      <c r="Q26" s="2359"/>
      <c r="R26" s="2358"/>
      <c r="S26" s="2356"/>
      <c r="T26" s="2359"/>
      <c r="U26" s="2351"/>
    </row>
    <row r="27" spans="1:47" ht="11.1" customHeight="1">
      <c r="A27" s="2352" t="s">
        <v>1118</v>
      </c>
      <c r="B27" s="2353">
        <f t="shared" si="6"/>
        <v>41</v>
      </c>
      <c r="C27" s="2354">
        <f t="shared" si="7"/>
        <v>1</v>
      </c>
      <c r="D27" s="2354">
        <f t="shared" si="0"/>
        <v>41</v>
      </c>
      <c r="E27" s="2355">
        <v>41</v>
      </c>
      <c r="F27" s="2356">
        <v>1</v>
      </c>
      <c r="G27" s="2341">
        <f t="shared" si="4"/>
        <v>41</v>
      </c>
      <c r="H27" s="2356"/>
      <c r="I27" s="2357"/>
      <c r="J27" s="2356"/>
      <c r="K27" s="2354"/>
      <c r="L27" s="2355"/>
      <c r="M27" s="2356"/>
      <c r="N27" s="2356"/>
      <c r="O27" s="2355"/>
      <c r="P27" s="2356"/>
      <c r="Q27" s="2359"/>
      <c r="R27" s="2358"/>
      <c r="S27" s="2356"/>
      <c r="T27" s="2359"/>
      <c r="U27" s="2351"/>
    </row>
    <row r="28" spans="1:47" ht="11.1" customHeight="1">
      <c r="A28" s="2352" t="s">
        <v>1134</v>
      </c>
      <c r="B28" s="2353">
        <f t="shared" si="6"/>
        <v>591</v>
      </c>
      <c r="C28" s="2354">
        <f t="shared" si="7"/>
        <v>11</v>
      </c>
      <c r="D28" s="2354">
        <f t="shared" si="0"/>
        <v>53.727272727272727</v>
      </c>
      <c r="E28" s="2355"/>
      <c r="F28" s="2356"/>
      <c r="G28" s="2359"/>
      <c r="H28" s="2356">
        <v>164</v>
      </c>
      <c r="I28" s="2357"/>
      <c r="J28" s="2356">
        <v>3</v>
      </c>
      <c r="K28" s="2337">
        <f t="shared" ref="K28:K36" si="8">(H28/J28)</f>
        <v>54.666666666666664</v>
      </c>
      <c r="L28" s="2355">
        <v>182</v>
      </c>
      <c r="M28" s="2356">
        <v>3</v>
      </c>
      <c r="N28" s="2337">
        <f>($L28/$M28)</f>
        <v>60.666666666666664</v>
      </c>
      <c r="O28" s="2355">
        <v>144</v>
      </c>
      <c r="P28" s="2356">
        <v>3</v>
      </c>
      <c r="Q28" s="2341">
        <f>(O28/P28)</f>
        <v>48</v>
      </c>
      <c r="R28" s="2358">
        <v>101</v>
      </c>
      <c r="S28" s="2356">
        <v>2</v>
      </c>
      <c r="T28" s="2341">
        <f>(R28/S28)</f>
        <v>50.5</v>
      </c>
      <c r="U28" s="2351"/>
    </row>
    <row r="29" spans="1:47" ht="11.1" customHeight="1">
      <c r="A29" s="2352" t="s">
        <v>1334</v>
      </c>
      <c r="B29" s="2353">
        <f t="shared" si="6"/>
        <v>51</v>
      </c>
      <c r="C29" s="2354">
        <f t="shared" si="7"/>
        <v>2</v>
      </c>
      <c r="D29" s="2354">
        <f t="shared" si="0"/>
        <v>25.5</v>
      </c>
      <c r="E29" s="2355"/>
      <c r="F29" s="2356"/>
      <c r="G29" s="2341"/>
      <c r="H29" s="2356">
        <v>31</v>
      </c>
      <c r="I29" s="2357"/>
      <c r="J29" s="2356">
        <v>1</v>
      </c>
      <c r="K29" s="2337">
        <f t="shared" si="8"/>
        <v>31</v>
      </c>
      <c r="L29" s="2355">
        <v>20</v>
      </c>
      <c r="M29" s="2356">
        <v>1</v>
      </c>
      <c r="N29" s="2337">
        <f>($L29/$M29)</f>
        <v>20</v>
      </c>
      <c r="O29" s="2355"/>
      <c r="P29" s="2356"/>
      <c r="Q29" s="2370"/>
      <c r="R29" s="2358"/>
      <c r="S29" s="2356"/>
      <c r="T29" s="2370"/>
      <c r="U29" s="2351"/>
    </row>
    <row r="30" spans="1:47" ht="11.1" customHeight="1">
      <c r="A30" s="2352" t="s">
        <v>1239</v>
      </c>
      <c r="B30" s="2353">
        <f t="shared" si="6"/>
        <v>1097</v>
      </c>
      <c r="C30" s="2354">
        <f t="shared" si="7"/>
        <v>21</v>
      </c>
      <c r="D30" s="2354">
        <f t="shared" si="0"/>
        <v>52.238095238095241</v>
      </c>
      <c r="E30" s="2355"/>
      <c r="F30" s="2356"/>
      <c r="G30" s="2359"/>
      <c r="H30" s="2356">
        <v>326</v>
      </c>
      <c r="I30" s="2357"/>
      <c r="J30" s="2356">
        <v>6</v>
      </c>
      <c r="K30" s="2337">
        <f t="shared" si="8"/>
        <v>54.333333333333336</v>
      </c>
      <c r="L30" s="2355">
        <v>277</v>
      </c>
      <c r="M30" s="2356">
        <v>5</v>
      </c>
      <c r="N30" s="2337">
        <f>($L30/$M30)</f>
        <v>55.4</v>
      </c>
      <c r="O30" s="2355">
        <v>292</v>
      </c>
      <c r="P30" s="2356">
        <v>5</v>
      </c>
      <c r="Q30" s="2341">
        <f>(O30/P30)</f>
        <v>58.4</v>
      </c>
      <c r="R30" s="2358">
        <v>202</v>
      </c>
      <c r="S30" s="2356">
        <v>5</v>
      </c>
      <c r="T30" s="2341">
        <f>(R30/S30)</f>
        <v>40.4</v>
      </c>
      <c r="U30" s="2351"/>
      <c r="AH30" s="1151"/>
      <c r="AI30" s="1151"/>
      <c r="AJ30" s="1151"/>
      <c r="AK30" s="1151"/>
      <c r="AL30" s="1151"/>
      <c r="AM30" s="1151"/>
      <c r="AN30" s="1151"/>
      <c r="AO30" s="1151"/>
      <c r="AP30" s="1151"/>
      <c r="AQ30" s="1151"/>
      <c r="AR30" s="1151"/>
      <c r="AS30" s="1151"/>
      <c r="AT30" s="1151"/>
      <c r="AU30" s="1151"/>
    </row>
    <row r="31" spans="1:47" ht="11.1" customHeight="1">
      <c r="A31" s="2352" t="s">
        <v>1243</v>
      </c>
      <c r="B31" s="2353">
        <f t="shared" si="6"/>
        <v>49</v>
      </c>
      <c r="C31" s="2354">
        <f t="shared" si="7"/>
        <v>2</v>
      </c>
      <c r="D31" s="2354">
        <f t="shared" si="0"/>
        <v>24.5</v>
      </c>
      <c r="E31" s="2355"/>
      <c r="F31" s="2356"/>
      <c r="G31" s="2341"/>
      <c r="H31" s="2356">
        <v>21</v>
      </c>
      <c r="I31" s="2357"/>
      <c r="J31" s="2356">
        <v>1</v>
      </c>
      <c r="K31" s="2337">
        <f t="shared" si="8"/>
        <v>21</v>
      </c>
      <c r="L31" s="2355">
        <v>28</v>
      </c>
      <c r="M31" s="2356">
        <v>1</v>
      </c>
      <c r="N31" s="2354"/>
      <c r="O31" s="2355"/>
      <c r="P31" s="2356"/>
      <c r="Q31" s="2370"/>
      <c r="R31" s="2358"/>
      <c r="S31" s="2356"/>
      <c r="T31" s="2370"/>
      <c r="U31" s="2351"/>
      <c r="AH31" s="1151"/>
      <c r="AI31" s="1151"/>
      <c r="AJ31" s="1151"/>
      <c r="AK31" s="1151"/>
      <c r="AL31" s="1151"/>
      <c r="AM31" s="1151"/>
      <c r="AN31" s="1151"/>
      <c r="AO31" s="1151"/>
      <c r="AP31" s="1151"/>
      <c r="AQ31" s="1151"/>
      <c r="AR31" s="1151"/>
      <c r="AS31" s="1151"/>
      <c r="AT31" s="1151"/>
      <c r="AU31" s="1151"/>
    </row>
    <row r="32" spans="1:47" ht="11.1" customHeight="1">
      <c r="A32" s="2352" t="s">
        <v>1240</v>
      </c>
      <c r="B32" s="2353">
        <f t="shared" si="6"/>
        <v>93</v>
      </c>
      <c r="C32" s="2354">
        <f t="shared" si="7"/>
        <v>4</v>
      </c>
      <c r="D32" s="2354">
        <f t="shared" si="0"/>
        <v>23.25</v>
      </c>
      <c r="E32" s="2355"/>
      <c r="F32" s="2356"/>
      <c r="G32" s="2359"/>
      <c r="H32" s="2356">
        <v>35</v>
      </c>
      <c r="I32" s="2357"/>
      <c r="J32" s="2356">
        <v>1</v>
      </c>
      <c r="K32" s="2337">
        <f t="shared" si="8"/>
        <v>35</v>
      </c>
      <c r="L32" s="2355">
        <v>15</v>
      </c>
      <c r="M32" s="2356">
        <v>1</v>
      </c>
      <c r="N32" s="2344">
        <f>($L32/$M32)</f>
        <v>15</v>
      </c>
      <c r="O32" s="2355">
        <v>22</v>
      </c>
      <c r="P32" s="2356">
        <v>1</v>
      </c>
      <c r="Q32" s="2341">
        <f>(O32/P32)</f>
        <v>22</v>
      </c>
      <c r="R32" s="2358">
        <v>21</v>
      </c>
      <c r="S32" s="2356">
        <v>1</v>
      </c>
      <c r="T32" s="2341">
        <f>(R32/S32)</f>
        <v>21</v>
      </c>
      <c r="U32" s="2351"/>
    </row>
    <row r="33" spans="1:21" ht="11.1" customHeight="1">
      <c r="A33" s="2364" t="s">
        <v>723</v>
      </c>
      <c r="B33" s="2365">
        <f>SUM(B34:B35)</f>
        <v>1509</v>
      </c>
      <c r="C33" s="2366">
        <f>SUM(C34:C35)</f>
        <v>24</v>
      </c>
      <c r="D33" s="2366">
        <f t="shared" si="0"/>
        <v>62.875</v>
      </c>
      <c r="E33" s="2371">
        <f>SUM(E34:E35)</f>
        <v>379</v>
      </c>
      <c r="F33" s="2371">
        <f>SUM(F34:F35)</f>
        <v>5</v>
      </c>
      <c r="G33" s="2367">
        <f t="shared" ref="G33:G38" si="9">($E33/$F33)</f>
        <v>75.8</v>
      </c>
      <c r="H33" s="2371">
        <f>SUM(H34:H35)</f>
        <v>339</v>
      </c>
      <c r="I33" s="2368"/>
      <c r="J33" s="2371">
        <f>SUM(J34:J35)</f>
        <v>5</v>
      </c>
      <c r="K33" s="2366">
        <f t="shared" si="8"/>
        <v>67.8</v>
      </c>
      <c r="L33" s="2371">
        <f>SUM(L34:L35)</f>
        <v>313</v>
      </c>
      <c r="M33" s="2371">
        <f>SUM(M34:M35)</f>
        <v>5</v>
      </c>
      <c r="N33" s="2366">
        <f>($L33/$M33)</f>
        <v>62.6</v>
      </c>
      <c r="O33" s="2371">
        <f>SUM(O34:O35)</f>
        <v>257</v>
      </c>
      <c r="P33" s="2371">
        <f>SUM(P34:P35)</f>
        <v>5</v>
      </c>
      <c r="Q33" s="2367">
        <f>($O33/$P33)</f>
        <v>51.4</v>
      </c>
      <c r="R33" s="2371">
        <f>SUM(R34:R35)</f>
        <v>221</v>
      </c>
      <c r="S33" s="2371">
        <f>SUM(S34:S35)</f>
        <v>4</v>
      </c>
      <c r="T33" s="2367">
        <f>($R33/$S33)</f>
        <v>55.25</v>
      </c>
      <c r="U33" s="2351"/>
    </row>
    <row r="34" spans="1:21" ht="11.1" customHeight="1">
      <c r="A34" s="2352" t="s">
        <v>1335</v>
      </c>
      <c r="B34" s="2353">
        <f>SUM(E34+H34+L34+O34+R34)</f>
        <v>1363</v>
      </c>
      <c r="C34" s="2354">
        <f>(F34+J34+M34+P34+S34)</f>
        <v>19</v>
      </c>
      <c r="D34" s="2354">
        <f t="shared" si="0"/>
        <v>71.736842105263165</v>
      </c>
      <c r="E34" s="2355">
        <v>343</v>
      </c>
      <c r="F34" s="2356">
        <v>4</v>
      </c>
      <c r="G34" s="2341">
        <f t="shared" si="9"/>
        <v>85.75</v>
      </c>
      <c r="H34" s="2356">
        <v>301</v>
      </c>
      <c r="I34" s="2357"/>
      <c r="J34" s="2356">
        <v>4</v>
      </c>
      <c r="K34" s="2337">
        <f t="shared" si="8"/>
        <v>75.25</v>
      </c>
      <c r="L34" s="2355">
        <v>287</v>
      </c>
      <c r="M34" s="2356">
        <v>4</v>
      </c>
      <c r="N34" s="2337">
        <f>($L34/$M34)</f>
        <v>71.75</v>
      </c>
      <c r="O34" s="2355">
        <v>232</v>
      </c>
      <c r="P34" s="2356">
        <v>4</v>
      </c>
      <c r="Q34" s="2341">
        <f>(O34/P34)</f>
        <v>58</v>
      </c>
      <c r="R34" s="2358">
        <v>200</v>
      </c>
      <c r="S34" s="2356">
        <v>3</v>
      </c>
      <c r="T34" s="2341">
        <f>(R34/S34)</f>
        <v>66.666666666666671</v>
      </c>
      <c r="U34" s="2351"/>
    </row>
    <row r="35" spans="1:21" ht="11.1" customHeight="1">
      <c r="A35" s="2352" t="s">
        <v>1336</v>
      </c>
      <c r="B35" s="2353">
        <f>SUM(E35+H35+L35+O35+R35)</f>
        <v>146</v>
      </c>
      <c r="C35" s="2354">
        <f>(F35+J35+M35+P35+S35)</f>
        <v>5</v>
      </c>
      <c r="D35" s="2354">
        <f t="shared" si="0"/>
        <v>29.2</v>
      </c>
      <c r="E35" s="2355">
        <v>36</v>
      </c>
      <c r="F35" s="2356">
        <v>1</v>
      </c>
      <c r="G35" s="2341">
        <f t="shared" si="9"/>
        <v>36</v>
      </c>
      <c r="H35" s="2356">
        <v>38</v>
      </c>
      <c r="I35" s="2357"/>
      <c r="J35" s="2356">
        <v>1</v>
      </c>
      <c r="K35" s="2337">
        <f t="shared" si="8"/>
        <v>38</v>
      </c>
      <c r="L35" s="2355">
        <v>26</v>
      </c>
      <c r="M35" s="2356">
        <v>1</v>
      </c>
      <c r="N35" s="2337">
        <f>($L35/$M35)</f>
        <v>26</v>
      </c>
      <c r="O35" s="2355">
        <v>25</v>
      </c>
      <c r="P35" s="2356">
        <v>1</v>
      </c>
      <c r="Q35" s="2341">
        <f>(O35/P35)</f>
        <v>25</v>
      </c>
      <c r="R35" s="2358">
        <v>21</v>
      </c>
      <c r="S35" s="2356">
        <v>1</v>
      </c>
      <c r="T35" s="2341">
        <f>(R35/S35)</f>
        <v>21</v>
      </c>
      <c r="U35" s="2351"/>
    </row>
    <row r="36" spans="1:21" ht="11.1" customHeight="1">
      <c r="A36" s="2364" t="s">
        <v>724</v>
      </c>
      <c r="B36" s="2365">
        <f>SUM(B37:B41)</f>
        <v>912</v>
      </c>
      <c r="C36" s="2366">
        <f>SUM(C37:C41)</f>
        <v>23</v>
      </c>
      <c r="D36" s="2366">
        <f t="shared" si="0"/>
        <v>39.652173913043477</v>
      </c>
      <c r="E36" s="2365">
        <f>SUM(E37:E41)</f>
        <v>310</v>
      </c>
      <c r="F36" s="2366">
        <f>SUM(F37:F41)</f>
        <v>5</v>
      </c>
      <c r="G36" s="2367">
        <f t="shared" si="9"/>
        <v>62</v>
      </c>
      <c r="H36" s="2366">
        <f>SUM(H37:H41)</f>
        <v>287</v>
      </c>
      <c r="I36" s="2368"/>
      <c r="J36" s="2366">
        <f>SUM(J37:J41)</f>
        <v>7</v>
      </c>
      <c r="K36" s="2366">
        <f t="shared" si="8"/>
        <v>41</v>
      </c>
      <c r="L36" s="2365">
        <f>SUM(L37:L41)</f>
        <v>163</v>
      </c>
      <c r="M36" s="2366">
        <f>SUM(M37:M41)</f>
        <v>6</v>
      </c>
      <c r="N36" s="2366">
        <f>($L36/$M36)</f>
        <v>27.166666666666668</v>
      </c>
      <c r="O36" s="2365">
        <f>SUM(O37:O41)</f>
        <v>152</v>
      </c>
      <c r="P36" s="2366">
        <f>SUM(P37:P41)</f>
        <v>5</v>
      </c>
      <c r="Q36" s="2367">
        <f>SUM(O36/P36)</f>
        <v>30.4</v>
      </c>
      <c r="R36" s="2372"/>
      <c r="S36" s="2373"/>
      <c r="T36" s="2374"/>
      <c r="U36" s="2351"/>
    </row>
    <row r="37" spans="1:21" ht="11.1" customHeight="1">
      <c r="A37" s="2352" t="s">
        <v>1198</v>
      </c>
      <c r="B37" s="2353">
        <f t="shared" ref="B37:B42" si="10">SUM(E37+H37+L37+O37+R37)</f>
        <v>261</v>
      </c>
      <c r="C37" s="2354">
        <f t="shared" ref="C37:C42" si="11">(F37+J37+M37+P37+S37)</f>
        <v>4</v>
      </c>
      <c r="D37" s="2354">
        <f t="shared" si="0"/>
        <v>65.25</v>
      </c>
      <c r="E37" s="2355">
        <v>261</v>
      </c>
      <c r="F37" s="2356">
        <v>4</v>
      </c>
      <c r="G37" s="2341">
        <f t="shared" si="9"/>
        <v>65.25</v>
      </c>
      <c r="H37" s="2356"/>
      <c r="I37" s="2357"/>
      <c r="J37" s="2356"/>
      <c r="K37" s="2356"/>
      <c r="L37" s="2355"/>
      <c r="M37" s="2356"/>
      <c r="N37" s="2356"/>
      <c r="O37" s="2355"/>
      <c r="P37" s="2356"/>
      <c r="Q37" s="2359"/>
      <c r="R37" s="2358"/>
      <c r="S37" s="2356"/>
      <c r="T37" s="2359"/>
      <c r="U37" s="2351"/>
    </row>
    <row r="38" spans="1:21" ht="11.1" customHeight="1">
      <c r="A38" s="2352" t="s">
        <v>1118</v>
      </c>
      <c r="B38" s="2353">
        <f t="shared" si="10"/>
        <v>49</v>
      </c>
      <c r="C38" s="2354">
        <f t="shared" si="11"/>
        <v>1</v>
      </c>
      <c r="D38" s="2354">
        <f t="shared" si="0"/>
        <v>49</v>
      </c>
      <c r="E38" s="2355">
        <v>49</v>
      </c>
      <c r="F38" s="2356">
        <v>1</v>
      </c>
      <c r="G38" s="2341">
        <f t="shared" si="9"/>
        <v>49</v>
      </c>
      <c r="H38" s="2356"/>
      <c r="I38" s="2357"/>
      <c r="J38" s="2356"/>
      <c r="K38" s="2356"/>
      <c r="L38" s="2355"/>
      <c r="M38" s="2356"/>
      <c r="N38" s="2356"/>
      <c r="O38" s="2355"/>
      <c r="P38" s="2356"/>
      <c r="Q38" s="2359"/>
      <c r="R38" s="2358"/>
      <c r="S38" s="2356"/>
      <c r="T38" s="2359"/>
      <c r="U38" s="2351"/>
    </row>
    <row r="39" spans="1:21" ht="11.1" customHeight="1">
      <c r="A39" s="2352" t="s">
        <v>1337</v>
      </c>
      <c r="B39" s="2353">
        <f t="shared" si="10"/>
        <v>114</v>
      </c>
      <c r="C39" s="2354">
        <f t="shared" si="11"/>
        <v>6</v>
      </c>
      <c r="D39" s="2354">
        <f t="shared" si="0"/>
        <v>19</v>
      </c>
      <c r="E39" s="2355"/>
      <c r="F39" s="2356"/>
      <c r="G39" s="2359"/>
      <c r="H39" s="2356">
        <v>62</v>
      </c>
      <c r="I39" s="2357"/>
      <c r="J39" s="2356">
        <v>2</v>
      </c>
      <c r="K39" s="2337">
        <f t="shared" ref="K39:K46" si="12">(H39/J39)</f>
        <v>31</v>
      </c>
      <c r="L39" s="2355">
        <v>23</v>
      </c>
      <c r="M39" s="2356">
        <v>2</v>
      </c>
      <c r="N39" s="2337">
        <f>($L39/$M39)</f>
        <v>11.5</v>
      </c>
      <c r="O39" s="2355">
        <v>29</v>
      </c>
      <c r="P39" s="2356">
        <v>2</v>
      </c>
      <c r="Q39" s="2341">
        <f>(O39/P39)</f>
        <v>14.5</v>
      </c>
      <c r="R39" s="2358"/>
      <c r="S39" s="2356"/>
      <c r="T39" s="2359"/>
      <c r="U39" s="2351"/>
    </row>
    <row r="40" spans="1:21" ht="11.1" customHeight="1">
      <c r="A40" s="2352" t="s">
        <v>1338</v>
      </c>
      <c r="B40" s="2353">
        <f t="shared" si="10"/>
        <v>428</v>
      </c>
      <c r="C40" s="2354">
        <f t="shared" si="11"/>
        <v>9</v>
      </c>
      <c r="D40" s="2354">
        <f t="shared" si="0"/>
        <v>47.555555555555557</v>
      </c>
      <c r="E40" s="2355"/>
      <c r="F40" s="2356"/>
      <c r="G40" s="2359"/>
      <c r="H40" s="2356">
        <v>204</v>
      </c>
      <c r="I40" s="2357"/>
      <c r="J40" s="2356">
        <v>4</v>
      </c>
      <c r="K40" s="2337">
        <f t="shared" si="12"/>
        <v>51</v>
      </c>
      <c r="L40" s="2355">
        <v>125</v>
      </c>
      <c r="M40" s="2356">
        <v>3</v>
      </c>
      <c r="N40" s="2337">
        <f>($L40/$M40)</f>
        <v>41.666666666666664</v>
      </c>
      <c r="O40" s="2355">
        <v>99</v>
      </c>
      <c r="P40" s="2356">
        <v>2</v>
      </c>
      <c r="Q40" s="2341">
        <f>(O40/P40)</f>
        <v>49.5</v>
      </c>
      <c r="R40" s="2358"/>
      <c r="S40" s="2356"/>
      <c r="T40" s="2359"/>
      <c r="U40" s="2351"/>
    </row>
    <row r="41" spans="1:21" ht="11.1" customHeight="1">
      <c r="A41" s="2352" t="s">
        <v>1339</v>
      </c>
      <c r="B41" s="2353">
        <f t="shared" si="10"/>
        <v>60</v>
      </c>
      <c r="C41" s="2354">
        <f t="shared" si="11"/>
        <v>3</v>
      </c>
      <c r="D41" s="2354">
        <f t="shared" si="0"/>
        <v>20</v>
      </c>
      <c r="E41" s="2355"/>
      <c r="F41" s="2356"/>
      <c r="G41" s="2370"/>
      <c r="H41" s="2356">
        <v>21</v>
      </c>
      <c r="I41" s="2357"/>
      <c r="J41" s="2356">
        <v>1</v>
      </c>
      <c r="K41" s="2337">
        <f t="shared" si="12"/>
        <v>21</v>
      </c>
      <c r="L41" s="2355">
        <v>15</v>
      </c>
      <c r="M41" s="2355">
        <v>1</v>
      </c>
      <c r="N41" s="2337">
        <f>($L41/$M41)</f>
        <v>15</v>
      </c>
      <c r="O41" s="2355">
        <v>24</v>
      </c>
      <c r="P41" s="2356">
        <v>1</v>
      </c>
      <c r="Q41" s="2341">
        <f>(O41/P41)</f>
        <v>24</v>
      </c>
      <c r="R41" s="2358"/>
      <c r="S41" s="2356"/>
      <c r="T41" s="2359"/>
      <c r="U41" s="2351"/>
    </row>
    <row r="42" spans="1:21" ht="11.1" customHeight="1">
      <c r="A42" s="2364" t="s">
        <v>731</v>
      </c>
      <c r="B42" s="2365">
        <f t="shared" si="10"/>
        <v>503</v>
      </c>
      <c r="C42" s="2366">
        <f t="shared" si="11"/>
        <v>15</v>
      </c>
      <c r="D42" s="2366">
        <f t="shared" si="0"/>
        <v>33.533333333333331</v>
      </c>
      <c r="E42" s="2371">
        <f>SUM(E43:E44)</f>
        <v>210</v>
      </c>
      <c r="F42" s="2371">
        <f>SUM(F43:F44)</f>
        <v>5</v>
      </c>
      <c r="G42" s="2345">
        <f>($E42/$F42)</f>
        <v>42</v>
      </c>
      <c r="H42" s="2371">
        <f t="shared" ref="H42:M42" si="13">SUM(H43:H44)</f>
        <v>131</v>
      </c>
      <c r="I42" s="2371">
        <f t="shared" si="13"/>
        <v>0</v>
      </c>
      <c r="J42" s="2371">
        <f t="shared" si="13"/>
        <v>4</v>
      </c>
      <c r="K42" s="2371">
        <f t="shared" si="13"/>
        <v>32.75</v>
      </c>
      <c r="L42" s="2371">
        <f t="shared" si="13"/>
        <v>79</v>
      </c>
      <c r="M42" s="2371">
        <f t="shared" si="13"/>
        <v>3</v>
      </c>
      <c r="N42" s="2344">
        <f>($L42/$M42)</f>
        <v>26.333333333333332</v>
      </c>
      <c r="O42" s="2371">
        <f>SUM(O43:O44)</f>
        <v>83</v>
      </c>
      <c r="P42" s="2371">
        <f>SUM(P43:P44)</f>
        <v>3</v>
      </c>
      <c r="Q42" s="2345">
        <f>(O42/P42)</f>
        <v>27.666666666666668</v>
      </c>
      <c r="R42" s="2358"/>
      <c r="S42" s="2356"/>
      <c r="T42" s="2359"/>
      <c r="U42" s="2351"/>
    </row>
    <row r="43" spans="1:21" ht="11.1" customHeight="1">
      <c r="A43" s="2352" t="s">
        <v>1296</v>
      </c>
      <c r="B43" s="2353">
        <f>SUM(E43+H43+L43+O43+R43)</f>
        <v>453</v>
      </c>
      <c r="C43" s="2354">
        <f>(F43+J43+M43+P43+S43)</f>
        <v>14</v>
      </c>
      <c r="D43" s="2354">
        <f>(B43/C43)</f>
        <v>32.357142857142854</v>
      </c>
      <c r="E43" s="2355">
        <v>160</v>
      </c>
      <c r="F43" s="2356">
        <v>4</v>
      </c>
      <c r="G43" s="2341">
        <f>($E43/$F43)</f>
        <v>40</v>
      </c>
      <c r="H43" s="2356">
        <v>131</v>
      </c>
      <c r="I43" s="2357"/>
      <c r="J43" s="2356">
        <v>4</v>
      </c>
      <c r="K43" s="2337">
        <f t="shared" si="12"/>
        <v>32.75</v>
      </c>
      <c r="L43" s="2355">
        <v>79</v>
      </c>
      <c r="M43" s="2356">
        <v>3</v>
      </c>
      <c r="N43" s="2337">
        <f>($L43/$M43)</f>
        <v>26.333333333333332</v>
      </c>
      <c r="O43" s="2355">
        <v>83</v>
      </c>
      <c r="P43" s="2356">
        <v>3</v>
      </c>
      <c r="Q43" s="2341">
        <f>(O43/P43)</f>
        <v>27.666666666666668</v>
      </c>
      <c r="R43" s="2358"/>
      <c r="S43" s="2356"/>
      <c r="T43" s="2359"/>
      <c r="U43" s="2351"/>
    </row>
    <row r="44" spans="1:21" ht="11.1" customHeight="1">
      <c r="A44" s="2352" t="s">
        <v>1056</v>
      </c>
      <c r="B44" s="2353">
        <f>SUM(E44+H44+L44+O44+R44)</f>
        <v>50</v>
      </c>
      <c r="C44" s="2354">
        <f>(F44+J44+M44+P44+S44)</f>
        <v>1</v>
      </c>
      <c r="D44" s="2354">
        <f>(B44/C44)</f>
        <v>50</v>
      </c>
      <c r="E44" s="2355">
        <v>50</v>
      </c>
      <c r="F44" s="2356">
        <v>1</v>
      </c>
      <c r="G44" s="2341">
        <f>($E44/$F44)</f>
        <v>50</v>
      </c>
      <c r="H44" s="2356"/>
      <c r="I44" s="2357"/>
      <c r="J44" s="2356"/>
      <c r="K44" s="2337"/>
      <c r="L44" s="2355"/>
      <c r="M44" s="2356"/>
      <c r="N44" s="2337"/>
      <c r="O44" s="2355"/>
      <c r="P44" s="2356"/>
      <c r="Q44" s="2341"/>
      <c r="R44" s="2358"/>
      <c r="S44" s="2356"/>
      <c r="T44" s="2359"/>
      <c r="U44" s="2351"/>
    </row>
    <row r="45" spans="1:21" ht="11.1" customHeight="1">
      <c r="A45" s="2364" t="s">
        <v>732</v>
      </c>
      <c r="B45" s="2365">
        <f>SUM(B46:B49)</f>
        <v>141</v>
      </c>
      <c r="C45" s="2366">
        <f>SUM(C46:C49)</f>
        <v>8</v>
      </c>
      <c r="D45" s="2366">
        <f t="shared" si="0"/>
        <v>17.625</v>
      </c>
      <c r="E45" s="2365">
        <f>SUM(E46:E49)</f>
        <v>58</v>
      </c>
      <c r="F45" s="2366">
        <f>SUM(F46:F49)</f>
        <v>1</v>
      </c>
      <c r="G45" s="2367">
        <f>(E45/F45)</f>
        <v>58</v>
      </c>
      <c r="H45" s="2366">
        <f>SUM(H46:H49)</f>
        <v>19</v>
      </c>
      <c r="I45" s="2368"/>
      <c r="J45" s="2366">
        <f>SUM(J46:J49)</f>
        <v>1</v>
      </c>
      <c r="K45" s="2366">
        <f t="shared" si="12"/>
        <v>19</v>
      </c>
      <c r="L45" s="2365">
        <f>SUM(L46:L49)</f>
        <v>39</v>
      </c>
      <c r="M45" s="2366">
        <f>SUM(M46:M49)</f>
        <v>3</v>
      </c>
      <c r="N45" s="2366">
        <f>(L45/M45)</f>
        <v>13</v>
      </c>
      <c r="O45" s="2365">
        <f>SUM(O46:O49)</f>
        <v>25</v>
      </c>
      <c r="P45" s="2366">
        <f>SUM(P46:P49)</f>
        <v>3</v>
      </c>
      <c r="Q45" s="2367">
        <f>(O45/P45)</f>
        <v>8.3333333333333339</v>
      </c>
      <c r="R45" s="2372"/>
      <c r="S45" s="2373"/>
      <c r="T45" s="2374"/>
      <c r="U45" s="2351"/>
    </row>
    <row r="46" spans="1:21" ht="11.1" customHeight="1">
      <c r="A46" s="2352" t="s">
        <v>1198</v>
      </c>
      <c r="B46" s="2353">
        <f t="shared" ref="B46:B56" si="14">SUM(E46+H46+L46+O46+R46)</f>
        <v>77</v>
      </c>
      <c r="C46" s="2354">
        <f t="shared" ref="C46:C53" si="15">(F46+J46+M46+P46+S46)</f>
        <v>2</v>
      </c>
      <c r="D46" s="2354">
        <f t="shared" si="0"/>
        <v>38.5</v>
      </c>
      <c r="E46" s="2355">
        <v>58</v>
      </c>
      <c r="F46" s="2356">
        <v>1</v>
      </c>
      <c r="G46" s="2341">
        <f>($E46/$F46)</f>
        <v>58</v>
      </c>
      <c r="H46" s="2356">
        <v>19</v>
      </c>
      <c r="I46" s="2357"/>
      <c r="J46" s="2356">
        <v>1</v>
      </c>
      <c r="K46" s="2337">
        <f t="shared" si="12"/>
        <v>19</v>
      </c>
      <c r="L46" s="2355"/>
      <c r="M46" s="2356"/>
      <c r="N46" s="2356"/>
      <c r="O46" s="2355"/>
      <c r="P46" s="2356"/>
      <c r="Q46" s="2359"/>
      <c r="R46" s="2358"/>
      <c r="S46" s="2356"/>
      <c r="T46" s="2359"/>
      <c r="U46" s="2351"/>
    </row>
    <row r="47" spans="1:21" ht="11.1" customHeight="1">
      <c r="A47" s="2352" t="s">
        <v>1340</v>
      </c>
      <c r="B47" s="2353">
        <f t="shared" si="14"/>
        <v>9</v>
      </c>
      <c r="C47" s="2354">
        <f t="shared" si="15"/>
        <v>2</v>
      </c>
      <c r="D47" s="2354">
        <f t="shared" si="0"/>
        <v>4.5</v>
      </c>
      <c r="E47" s="2355"/>
      <c r="F47" s="2356"/>
      <c r="G47" s="2370"/>
      <c r="H47" s="2356"/>
      <c r="I47" s="2357"/>
      <c r="J47" s="2356"/>
      <c r="K47" s="2354"/>
      <c r="L47" s="2355">
        <v>8</v>
      </c>
      <c r="M47" s="2356">
        <v>1</v>
      </c>
      <c r="N47" s="2337">
        <f>($L47/$M47)</f>
        <v>8</v>
      </c>
      <c r="O47" s="2355">
        <v>1</v>
      </c>
      <c r="P47" s="2356">
        <v>1</v>
      </c>
      <c r="Q47" s="2341">
        <f>(O47/P47)</f>
        <v>1</v>
      </c>
      <c r="R47" s="2358"/>
      <c r="S47" s="2356"/>
      <c r="T47" s="2359"/>
      <c r="U47" s="2351"/>
    </row>
    <row r="48" spans="1:21" ht="11.1" customHeight="1">
      <c r="A48" s="2352" t="s">
        <v>1116</v>
      </c>
      <c r="B48" s="2353">
        <f t="shared" si="14"/>
        <v>31</v>
      </c>
      <c r="C48" s="2354">
        <f t="shared" si="15"/>
        <v>2</v>
      </c>
      <c r="D48" s="2354">
        <f t="shared" si="0"/>
        <v>15.5</v>
      </c>
      <c r="E48" s="2355"/>
      <c r="F48" s="2356"/>
      <c r="G48" s="2359"/>
      <c r="H48" s="2356"/>
      <c r="I48" s="2357"/>
      <c r="J48" s="2356"/>
      <c r="K48" s="2356"/>
      <c r="L48" s="2355">
        <v>18</v>
      </c>
      <c r="M48" s="2356">
        <v>1</v>
      </c>
      <c r="N48" s="2337">
        <f>($L48/$M48)</f>
        <v>18</v>
      </c>
      <c r="O48" s="2355">
        <v>13</v>
      </c>
      <c r="P48" s="2356">
        <v>1</v>
      </c>
      <c r="Q48" s="2341">
        <f>(O48/P48)</f>
        <v>13</v>
      </c>
      <c r="R48" s="2358"/>
      <c r="S48" s="2356"/>
      <c r="T48" s="2359"/>
      <c r="U48" s="2351"/>
    </row>
    <row r="49" spans="1:21" ht="11.1" customHeight="1">
      <c r="A49" s="2352" t="s">
        <v>1117</v>
      </c>
      <c r="B49" s="2353">
        <f t="shared" si="14"/>
        <v>24</v>
      </c>
      <c r="C49" s="2354">
        <f t="shared" si="15"/>
        <v>2</v>
      </c>
      <c r="D49" s="2354">
        <f t="shared" si="0"/>
        <v>12</v>
      </c>
      <c r="E49" s="2355"/>
      <c r="F49" s="2356"/>
      <c r="G49" s="2359"/>
      <c r="H49" s="2356"/>
      <c r="I49" s="2357"/>
      <c r="J49" s="2356"/>
      <c r="K49" s="2356"/>
      <c r="L49" s="2355">
        <v>13</v>
      </c>
      <c r="M49" s="2356">
        <v>1</v>
      </c>
      <c r="N49" s="2337">
        <f>($L49/$M49)</f>
        <v>13</v>
      </c>
      <c r="O49" s="2355">
        <v>11</v>
      </c>
      <c r="P49" s="2356">
        <v>1</v>
      </c>
      <c r="Q49" s="2341">
        <f>(O49/P49)</f>
        <v>11</v>
      </c>
      <c r="R49" s="2358"/>
      <c r="S49" s="2356"/>
      <c r="T49" s="2359"/>
      <c r="U49" s="2351"/>
    </row>
    <row r="50" spans="1:21" ht="11.1" customHeight="1">
      <c r="A50" s="2364" t="s">
        <v>1341</v>
      </c>
      <c r="B50" s="2365">
        <f t="shared" si="14"/>
        <v>55</v>
      </c>
      <c r="C50" s="2366">
        <f t="shared" si="15"/>
        <v>4</v>
      </c>
      <c r="D50" s="2366">
        <f t="shared" si="0"/>
        <v>13.75</v>
      </c>
      <c r="E50" s="2371">
        <v>24</v>
      </c>
      <c r="F50" s="2373">
        <v>1</v>
      </c>
      <c r="G50" s="2345">
        <f t="shared" ref="G50:G56" si="16">($E50/$F50)</f>
        <v>24</v>
      </c>
      <c r="H50" s="2373">
        <v>22</v>
      </c>
      <c r="I50" s="2368"/>
      <c r="J50" s="2373">
        <v>2</v>
      </c>
      <c r="K50" s="2344">
        <f t="shared" ref="K50:K56" si="17">(H50/J50)</f>
        <v>11</v>
      </c>
      <c r="L50" s="2371">
        <v>9</v>
      </c>
      <c r="M50" s="2373">
        <v>1</v>
      </c>
      <c r="N50" s="2344">
        <f t="shared" ref="N50:N56" si="18">($L50/$M50)</f>
        <v>9</v>
      </c>
      <c r="O50" s="2371"/>
      <c r="P50" s="2373"/>
      <c r="Q50" s="2367"/>
      <c r="R50" s="2372"/>
      <c r="S50" s="2373"/>
      <c r="T50" s="2374"/>
      <c r="U50" s="2351"/>
    </row>
    <row r="51" spans="1:21" ht="11.1" customHeight="1">
      <c r="A51" s="2364" t="s">
        <v>733</v>
      </c>
      <c r="B51" s="2365">
        <f t="shared" si="14"/>
        <v>691</v>
      </c>
      <c r="C51" s="2366">
        <f t="shared" si="15"/>
        <v>20</v>
      </c>
      <c r="D51" s="2366">
        <f t="shared" si="0"/>
        <v>34.549999999999997</v>
      </c>
      <c r="E51" s="2371">
        <v>168</v>
      </c>
      <c r="F51" s="2373">
        <v>4</v>
      </c>
      <c r="G51" s="2345">
        <f t="shared" si="16"/>
        <v>42</v>
      </c>
      <c r="H51" s="2373">
        <v>128</v>
      </c>
      <c r="I51" s="2368"/>
      <c r="J51" s="2373">
        <v>4</v>
      </c>
      <c r="K51" s="2344">
        <f t="shared" si="17"/>
        <v>32</v>
      </c>
      <c r="L51" s="2371">
        <v>137</v>
      </c>
      <c r="M51" s="2373">
        <v>4</v>
      </c>
      <c r="N51" s="2344">
        <f t="shared" si="18"/>
        <v>34.25</v>
      </c>
      <c r="O51" s="2371">
        <v>114</v>
      </c>
      <c r="P51" s="2373">
        <v>4</v>
      </c>
      <c r="Q51" s="2367">
        <f>(O51/P51)</f>
        <v>28.5</v>
      </c>
      <c r="R51" s="2372">
        <v>144</v>
      </c>
      <c r="S51" s="2373">
        <v>4</v>
      </c>
      <c r="T51" s="2345">
        <f>(R51/S51)</f>
        <v>36</v>
      </c>
      <c r="U51" s="2351"/>
    </row>
    <row r="52" spans="1:21" ht="11.1" customHeight="1">
      <c r="A52" s="2364" t="s">
        <v>1249</v>
      </c>
      <c r="B52" s="2365">
        <f t="shared" si="14"/>
        <v>253</v>
      </c>
      <c r="C52" s="2366">
        <f t="shared" si="15"/>
        <v>13</v>
      </c>
      <c r="D52" s="2366">
        <f t="shared" si="0"/>
        <v>19.46153846153846</v>
      </c>
      <c r="E52" s="2371">
        <v>87</v>
      </c>
      <c r="F52" s="2373">
        <v>2</v>
      </c>
      <c r="G52" s="2345">
        <f t="shared" si="16"/>
        <v>43.5</v>
      </c>
      <c r="H52" s="2373">
        <v>41</v>
      </c>
      <c r="I52" s="2368"/>
      <c r="J52" s="2373">
        <v>2</v>
      </c>
      <c r="K52" s="2344">
        <f t="shared" si="17"/>
        <v>20.5</v>
      </c>
      <c r="L52" s="2371">
        <v>33</v>
      </c>
      <c r="M52" s="2373">
        <v>2</v>
      </c>
      <c r="N52" s="2344">
        <f t="shared" si="18"/>
        <v>16.5</v>
      </c>
      <c r="O52" s="2371">
        <v>39</v>
      </c>
      <c r="P52" s="2373">
        <v>2</v>
      </c>
      <c r="Q52" s="2367">
        <f>(O52/P52)</f>
        <v>19.5</v>
      </c>
      <c r="R52" s="2372">
        <v>53</v>
      </c>
      <c r="S52" s="2373">
        <v>5</v>
      </c>
      <c r="T52" s="2345">
        <f>(R52/S52)</f>
        <v>10.6</v>
      </c>
      <c r="U52" s="2351"/>
    </row>
    <row r="53" spans="1:21" ht="11.1" customHeight="1">
      <c r="A53" s="2364" t="s">
        <v>727</v>
      </c>
      <c r="B53" s="2365">
        <f t="shared" si="14"/>
        <v>322</v>
      </c>
      <c r="C53" s="2366">
        <f t="shared" si="15"/>
        <v>11</v>
      </c>
      <c r="D53" s="2366">
        <f t="shared" si="0"/>
        <v>29.272727272727273</v>
      </c>
      <c r="E53" s="2371">
        <v>80</v>
      </c>
      <c r="F53" s="2373">
        <v>3</v>
      </c>
      <c r="G53" s="2345">
        <f t="shared" si="16"/>
        <v>26.666666666666668</v>
      </c>
      <c r="H53" s="2373">
        <v>75</v>
      </c>
      <c r="I53" s="2368"/>
      <c r="J53" s="2373">
        <v>2</v>
      </c>
      <c r="K53" s="2344">
        <f t="shared" si="17"/>
        <v>37.5</v>
      </c>
      <c r="L53" s="2371">
        <v>57</v>
      </c>
      <c r="M53" s="2373">
        <v>2</v>
      </c>
      <c r="N53" s="2344">
        <f t="shared" si="18"/>
        <v>28.5</v>
      </c>
      <c r="O53" s="2371">
        <v>61</v>
      </c>
      <c r="P53" s="2373">
        <v>2</v>
      </c>
      <c r="Q53" s="2367">
        <f>(O53/P53)</f>
        <v>30.5</v>
      </c>
      <c r="R53" s="2372">
        <v>49</v>
      </c>
      <c r="S53" s="2373">
        <v>2</v>
      </c>
      <c r="T53" s="2345">
        <f>(R53/S53)</f>
        <v>24.5</v>
      </c>
      <c r="U53" s="2351"/>
    </row>
    <row r="54" spans="1:21" ht="11.1" customHeight="1">
      <c r="A54" s="2364" t="s">
        <v>728</v>
      </c>
      <c r="B54" s="2365">
        <f t="shared" si="14"/>
        <v>723</v>
      </c>
      <c r="C54" s="2366">
        <f>SUM(C55:C56)</f>
        <v>21</v>
      </c>
      <c r="D54" s="2366">
        <f t="shared" si="0"/>
        <v>34.428571428571431</v>
      </c>
      <c r="E54" s="2371">
        <f>SUM(E55:E56)</f>
        <v>210</v>
      </c>
      <c r="F54" s="2373">
        <f>SUM(F55:F56)</f>
        <v>5</v>
      </c>
      <c r="G54" s="2367">
        <f t="shared" si="16"/>
        <v>42</v>
      </c>
      <c r="H54" s="2371">
        <f>SUM(H55:H56)</f>
        <v>193</v>
      </c>
      <c r="I54" s="2368"/>
      <c r="J54" s="2371">
        <f>SUM(J55:J56)</f>
        <v>5</v>
      </c>
      <c r="K54" s="2366">
        <f t="shared" si="17"/>
        <v>38.6</v>
      </c>
      <c r="L54" s="2371">
        <f>SUM(L55:L56)</f>
        <v>118</v>
      </c>
      <c r="M54" s="2371">
        <f>SUM(M55:M56)</f>
        <v>4</v>
      </c>
      <c r="N54" s="2366">
        <f t="shared" si="18"/>
        <v>29.5</v>
      </c>
      <c r="O54" s="2371">
        <f>SUM(O55:O56)</f>
        <v>120</v>
      </c>
      <c r="P54" s="2371">
        <f>SUM(P55:P56)</f>
        <v>4</v>
      </c>
      <c r="Q54" s="2367">
        <f>($O54/$P54)</f>
        <v>30</v>
      </c>
      <c r="R54" s="2371">
        <f>SUM(R55:R56)</f>
        <v>82</v>
      </c>
      <c r="S54" s="2371">
        <f>SUM(S55:S56)</f>
        <v>3</v>
      </c>
      <c r="T54" s="2367">
        <f>($R54/$S54)</f>
        <v>27.333333333333332</v>
      </c>
      <c r="U54" s="2351"/>
    </row>
    <row r="55" spans="1:21" ht="11.1" customHeight="1">
      <c r="A55" s="2352" t="s">
        <v>1208</v>
      </c>
      <c r="B55" s="2353">
        <f t="shared" si="14"/>
        <v>670</v>
      </c>
      <c r="C55" s="2354">
        <f>(F55+J55+M55+P55+S55)</f>
        <v>17</v>
      </c>
      <c r="D55" s="2354">
        <f t="shared" si="0"/>
        <v>39.411764705882355</v>
      </c>
      <c r="E55" s="2355">
        <v>169</v>
      </c>
      <c r="F55" s="2356">
        <v>4</v>
      </c>
      <c r="G55" s="2341">
        <f t="shared" si="16"/>
        <v>42.25</v>
      </c>
      <c r="H55" s="2356">
        <v>190</v>
      </c>
      <c r="I55" s="2357"/>
      <c r="J55" s="2356">
        <v>4</v>
      </c>
      <c r="K55" s="2337">
        <f t="shared" si="17"/>
        <v>47.5</v>
      </c>
      <c r="L55" s="2355">
        <v>113</v>
      </c>
      <c r="M55" s="2356">
        <v>3</v>
      </c>
      <c r="N55" s="2337">
        <f t="shared" si="18"/>
        <v>37.666666666666664</v>
      </c>
      <c r="O55" s="2355">
        <v>116</v>
      </c>
      <c r="P55" s="2356">
        <v>3</v>
      </c>
      <c r="Q55" s="2370">
        <f>(O55/P55)</f>
        <v>38.666666666666664</v>
      </c>
      <c r="R55" s="2358">
        <v>82</v>
      </c>
      <c r="S55" s="2356">
        <v>3</v>
      </c>
      <c r="T55" s="2341">
        <f>(R55/S55)</f>
        <v>27.333333333333332</v>
      </c>
      <c r="U55" s="2351"/>
    </row>
    <row r="56" spans="1:21" ht="11.1" customHeight="1">
      <c r="A56" s="2375" t="s">
        <v>1209</v>
      </c>
      <c r="B56" s="2376">
        <f t="shared" si="14"/>
        <v>53</v>
      </c>
      <c r="C56" s="2377">
        <f>(F56+J56+M56+P56+S56)</f>
        <v>4</v>
      </c>
      <c r="D56" s="2377">
        <f t="shared" si="0"/>
        <v>13.25</v>
      </c>
      <c r="E56" s="2378">
        <v>41</v>
      </c>
      <c r="F56" s="2379">
        <v>1</v>
      </c>
      <c r="G56" s="2341">
        <f t="shared" si="16"/>
        <v>41</v>
      </c>
      <c r="H56" s="2379">
        <v>3</v>
      </c>
      <c r="I56" s="2380"/>
      <c r="J56" s="2379">
        <v>1</v>
      </c>
      <c r="K56" s="2337">
        <f t="shared" si="17"/>
        <v>3</v>
      </c>
      <c r="L56" s="2378">
        <v>5</v>
      </c>
      <c r="M56" s="2379">
        <v>1</v>
      </c>
      <c r="N56" s="2337">
        <f t="shared" si="18"/>
        <v>5</v>
      </c>
      <c r="O56" s="2378">
        <v>4</v>
      </c>
      <c r="P56" s="2379">
        <v>1</v>
      </c>
      <c r="Q56" s="2370">
        <f>(O56/P56)</f>
        <v>4</v>
      </c>
      <c r="R56" s="2381"/>
      <c r="S56" s="2379"/>
      <c r="T56" s="2341"/>
      <c r="U56" s="2351"/>
    </row>
    <row r="57" spans="1:21" ht="17.25" customHeight="1">
      <c r="A57" s="1119"/>
      <c r="B57" s="1119"/>
      <c r="C57" s="1119"/>
      <c r="D57" s="1119"/>
      <c r="E57" s="1119"/>
      <c r="F57" s="1119"/>
      <c r="G57" s="1119"/>
      <c r="H57" s="1119"/>
      <c r="I57" s="1119"/>
      <c r="J57" s="1119"/>
      <c r="K57" s="1119"/>
      <c r="L57" s="1119"/>
      <c r="M57" s="1119"/>
      <c r="N57" s="1119"/>
      <c r="O57" s="1119"/>
      <c r="P57" s="1119"/>
      <c r="Q57" s="1120" t="s">
        <v>408</v>
      </c>
      <c r="R57" s="1120"/>
      <c r="S57" s="1121"/>
      <c r="T57" s="1119"/>
    </row>
    <row r="58" spans="1:21" ht="2.1" customHeight="1"/>
    <row r="61" spans="1:21">
      <c r="A61" s="1082"/>
      <c r="B61" s="1082"/>
      <c r="C61" s="1082"/>
      <c r="D61" s="1082"/>
      <c r="E61" s="1082"/>
      <c r="F61" s="1082"/>
      <c r="G61" s="1082"/>
      <c r="H61" s="1082"/>
      <c r="I61" s="1082"/>
      <c r="J61" s="1082"/>
      <c r="K61" s="1082"/>
      <c r="L61" s="1082"/>
      <c r="M61" s="1082"/>
      <c r="N61" s="1082"/>
      <c r="O61" s="1082"/>
      <c r="P61" s="1082"/>
      <c r="Q61" s="1082"/>
      <c r="R61" s="1082"/>
      <c r="S61" s="1082"/>
      <c r="T61" s="1082"/>
    </row>
    <row r="62" spans="1:21" ht="3.95" customHeight="1">
      <c r="A62" s="1082"/>
      <c r="B62" s="1082"/>
      <c r="C62" s="1082"/>
      <c r="D62" s="1082"/>
      <c r="E62" s="1082"/>
      <c r="F62" s="1082"/>
      <c r="G62" s="1082"/>
      <c r="H62" s="1082"/>
      <c r="I62" s="1082"/>
      <c r="J62" s="1082"/>
      <c r="K62" s="1082"/>
      <c r="L62" s="1082"/>
      <c r="M62" s="1082"/>
      <c r="N62" s="1082"/>
      <c r="O62" s="1082"/>
      <c r="P62" s="1082"/>
      <c r="Q62" s="1082"/>
      <c r="R62" s="1082"/>
      <c r="S62" s="1082"/>
      <c r="T62" s="1082"/>
    </row>
    <row r="63" spans="1:21">
      <c r="A63" s="1082"/>
      <c r="B63" s="1082"/>
      <c r="C63" s="1082"/>
      <c r="D63" s="1082"/>
      <c r="E63" s="1082"/>
      <c r="F63" s="1082"/>
      <c r="G63" s="1082"/>
      <c r="H63" s="1082"/>
      <c r="I63" s="1082"/>
      <c r="J63" s="1082"/>
      <c r="K63" s="1082"/>
      <c r="L63" s="1082"/>
      <c r="M63" s="1082"/>
      <c r="N63" s="1082"/>
      <c r="O63" s="1082"/>
      <c r="P63" s="1082"/>
      <c r="Q63" s="1082"/>
      <c r="R63" s="1082"/>
      <c r="S63" s="1082"/>
      <c r="T63" s="1082"/>
    </row>
    <row r="64" spans="1:21">
      <c r="A64" s="1082"/>
      <c r="B64" s="1082"/>
      <c r="C64" s="1082"/>
      <c r="D64" s="1082"/>
      <c r="E64" s="1082"/>
      <c r="F64" s="1082"/>
      <c r="G64" s="1082"/>
      <c r="H64" s="1082"/>
      <c r="I64" s="1082"/>
      <c r="J64" s="1082"/>
      <c r="K64" s="1082"/>
      <c r="L64" s="1082"/>
      <c r="M64" s="1082"/>
      <c r="N64" s="1082"/>
      <c r="O64" s="1082"/>
      <c r="P64" s="1082"/>
      <c r="Q64" s="1082"/>
      <c r="R64" s="1082"/>
      <c r="S64" s="1082"/>
      <c r="T64" s="1082"/>
    </row>
    <row r="65" spans="1:20" ht="10.5">
      <c r="A65" s="1152"/>
      <c r="B65" s="1152"/>
      <c r="C65" s="1082"/>
      <c r="D65" s="1082"/>
      <c r="E65" s="1082"/>
      <c r="F65" s="1082"/>
      <c r="G65" s="1082"/>
      <c r="H65" s="1082"/>
      <c r="I65" s="1082"/>
      <c r="J65" s="1082"/>
      <c r="K65" s="1082"/>
      <c r="L65" s="1082"/>
      <c r="M65" s="1082"/>
      <c r="N65" s="1082"/>
      <c r="O65" s="1082"/>
      <c r="P65" s="1082"/>
      <c r="Q65" s="1082"/>
      <c r="R65" s="1082"/>
      <c r="S65" s="1082"/>
      <c r="T65" s="1082"/>
    </row>
    <row r="66" spans="1:20">
      <c r="A66" s="1082"/>
      <c r="B66" s="1082"/>
      <c r="C66" s="1082"/>
      <c r="D66" s="1082"/>
      <c r="E66" s="1082"/>
      <c r="F66" s="1082"/>
      <c r="G66" s="1082"/>
      <c r="H66" s="1082"/>
      <c r="I66" s="1082"/>
      <c r="J66" s="1082"/>
      <c r="K66" s="1082"/>
      <c r="L66" s="1082"/>
      <c r="M66" s="1082"/>
      <c r="N66" s="1082"/>
      <c r="O66" s="1082"/>
      <c r="P66" s="1082"/>
      <c r="Q66" s="1082"/>
      <c r="R66" s="1082"/>
      <c r="S66" s="1082"/>
      <c r="T66" s="1082"/>
    </row>
    <row r="67" spans="1:20" ht="10.5">
      <c r="A67" s="1152"/>
      <c r="B67" s="1152"/>
      <c r="C67" s="1152"/>
      <c r="D67" s="1152"/>
      <c r="E67" s="1152"/>
      <c r="F67" s="1152"/>
      <c r="G67" s="1152"/>
      <c r="H67" s="1152"/>
      <c r="I67" s="1152"/>
      <c r="J67" s="1152"/>
      <c r="K67" s="1152"/>
      <c r="L67" s="1152"/>
      <c r="M67" s="1152"/>
      <c r="N67" s="1152"/>
      <c r="O67" s="1152"/>
      <c r="P67" s="1152"/>
      <c r="Q67" s="1152"/>
      <c r="R67" s="1152"/>
      <c r="S67" s="1152"/>
      <c r="T67" s="1152"/>
    </row>
    <row r="68" spans="1:20" ht="10.5">
      <c r="A68" s="1152"/>
      <c r="B68" s="1152"/>
      <c r="C68" s="1152"/>
      <c r="D68" s="1152"/>
      <c r="E68" s="1152"/>
      <c r="F68" s="1152"/>
      <c r="G68" s="1152"/>
      <c r="H68" s="1152"/>
      <c r="I68" s="1152"/>
      <c r="J68" s="1152"/>
      <c r="K68" s="1152"/>
      <c r="L68" s="1152"/>
      <c r="M68" s="1152"/>
      <c r="N68" s="1152"/>
      <c r="O68" s="1152"/>
      <c r="P68" s="1152"/>
      <c r="Q68" s="1152"/>
      <c r="R68" s="1152"/>
      <c r="S68" s="1152"/>
      <c r="T68" s="1152"/>
    </row>
    <row r="69" spans="1:20" ht="10.5">
      <c r="A69" s="1152"/>
      <c r="B69" s="1152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2"/>
      <c r="O69" s="1152"/>
      <c r="P69" s="1152"/>
      <c r="Q69" s="1152"/>
      <c r="R69" s="1152"/>
      <c r="S69" s="1152"/>
      <c r="T69" s="1152"/>
    </row>
    <row r="70" spans="1:20" ht="10.5">
      <c r="A70" s="1152"/>
      <c r="B70" s="1152"/>
      <c r="C70" s="1152"/>
      <c r="D70" s="1152"/>
      <c r="E70" s="1152"/>
      <c r="F70" s="1152"/>
      <c r="G70" s="1152"/>
      <c r="H70" s="1152"/>
      <c r="I70" s="1152"/>
      <c r="J70" s="1152"/>
      <c r="K70" s="1152"/>
      <c r="L70" s="1152"/>
      <c r="M70" s="1152"/>
      <c r="N70" s="1152"/>
      <c r="O70" s="1152"/>
      <c r="P70" s="1152"/>
      <c r="Q70" s="1152"/>
      <c r="R70" s="1152"/>
      <c r="S70" s="1152"/>
      <c r="T70" s="1152"/>
    </row>
    <row r="71" spans="1:20" ht="10.5">
      <c r="A71" s="1152"/>
      <c r="B71" s="1152"/>
      <c r="C71" s="1152"/>
      <c r="D71" s="1152"/>
      <c r="E71" s="1152"/>
      <c r="F71" s="1152"/>
      <c r="G71" s="1152"/>
      <c r="H71" s="1152"/>
      <c r="I71" s="1152"/>
      <c r="J71" s="1152"/>
      <c r="K71" s="1152"/>
      <c r="L71" s="1152"/>
      <c r="M71" s="1152"/>
      <c r="N71" s="1152"/>
      <c r="O71" s="1152"/>
      <c r="P71" s="1152"/>
      <c r="Q71" s="1152"/>
      <c r="R71" s="1152"/>
      <c r="S71" s="1152"/>
      <c r="T71" s="1152"/>
    </row>
    <row r="72" spans="1:20" ht="9" customHeight="1">
      <c r="A72" s="1082"/>
      <c r="B72" s="1082"/>
      <c r="C72" s="1082"/>
      <c r="D72" s="1082"/>
      <c r="E72" s="1082"/>
      <c r="F72" s="1082"/>
      <c r="G72" s="1082"/>
      <c r="H72" s="1082"/>
      <c r="I72" s="1082"/>
      <c r="J72" s="1082"/>
      <c r="K72" s="1082"/>
      <c r="L72" s="1082"/>
      <c r="M72" s="1082"/>
      <c r="N72" s="1082"/>
    </row>
    <row r="73" spans="1:20" ht="9" hidden="1" customHeight="1"/>
    <row r="74" spans="1:20" ht="9" customHeight="1"/>
    <row r="75" spans="1:20" ht="9" customHeight="1"/>
    <row r="76" spans="1:20" ht="9" customHeight="1"/>
    <row r="77" spans="1:20" ht="9" customHeight="1"/>
    <row r="78" spans="1:20" ht="9" customHeight="1"/>
    <row r="79" spans="1:20" ht="9" customHeight="1"/>
    <row r="80" spans="1:20" ht="9" customHeight="1"/>
    <row r="81" spans="19:19" ht="9" customHeight="1"/>
    <row r="82" spans="19:19" ht="9" customHeight="1"/>
    <row r="83" spans="19:19" ht="9" customHeight="1"/>
    <row r="84" spans="19:19" ht="9" customHeight="1"/>
    <row r="85" spans="19:19" ht="9" customHeight="1"/>
    <row r="86" spans="19:19" ht="9" customHeight="1"/>
    <row r="87" spans="19:19" ht="9" customHeight="1"/>
    <row r="88" spans="19:19" ht="9" customHeight="1"/>
    <row r="89" spans="19:19" ht="9" customHeight="1"/>
    <row r="90" spans="19:19" ht="9" customHeight="1"/>
    <row r="91" spans="19:19" ht="9" hidden="1" customHeight="1"/>
    <row r="92" spans="19:19" ht="9" customHeight="1"/>
    <row r="93" spans="19:19" ht="9" customHeight="1">
      <c r="S93" s="1119"/>
    </row>
    <row r="94" spans="19:19" ht="8.1" customHeight="1"/>
    <row r="2391" spans="5:5">
      <c r="E2391" s="1123">
        <v>1</v>
      </c>
    </row>
  </sheetData>
  <sheetProtection password="CA55" sheet="1" objects="1" scenarios="1"/>
  <mergeCells count="5">
    <mergeCell ref="E7:G7"/>
    <mergeCell ref="A1:T1"/>
    <mergeCell ref="A3:T3"/>
    <mergeCell ref="A4:T4"/>
    <mergeCell ref="A6:T6"/>
  </mergeCells>
  <phoneticPr fontId="101" type="noConversion"/>
  <printOptions horizontalCentered="1"/>
  <pageMargins left="0.70866141732283472" right="0.31496062992125984" top="0.59055118110236227" bottom="1" header="0" footer="0"/>
  <pageSetup scale="80" firstPageNumber="32" orientation="landscape" useFirstPageNumber="1" horizontalDpi="300" verticalDpi="300" r:id="rId1"/>
  <headerFooter alignWithMargins="0">
    <oddHeader>&amp;R&amp;"Helv,Negrita"&amp;12&amp;[33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syncVertical="1" syncRef="B2" transitionEvaluation="1"/>
  <dimension ref="A1:W2327"/>
  <sheetViews>
    <sheetView showGridLines="0" topLeftCell="B2" workbookViewId="0">
      <selection activeCell="E20" sqref="E20"/>
    </sheetView>
  </sheetViews>
  <sheetFormatPr baseColWidth="10" defaultColWidth="9.83203125" defaultRowHeight="10.5"/>
  <cols>
    <col min="1" max="1" width="0" style="2870" hidden="1" customWidth="1"/>
    <col min="2" max="2" width="46.33203125" style="2870" bestFit="1" customWidth="1"/>
    <col min="3" max="3" width="13.83203125" style="2870" customWidth="1"/>
    <col min="4" max="4" width="8.83203125" style="2870" customWidth="1"/>
    <col min="5" max="5" width="12.83203125" style="2870" customWidth="1"/>
    <col min="6" max="6" width="13.83203125" style="2870" customWidth="1"/>
    <col min="7" max="7" width="8.83203125" style="2870" customWidth="1"/>
    <col min="8" max="8" width="12.83203125" style="2870" customWidth="1"/>
    <col min="9" max="9" width="13.83203125" style="2870" customWidth="1"/>
    <col min="10" max="10" width="8.83203125" style="2870" customWidth="1"/>
    <col min="11" max="12" width="12.83203125" style="2870" customWidth="1"/>
    <col min="13" max="13" width="9.5" style="2870" customWidth="1"/>
    <col min="14" max="14" width="12.6640625" style="2870" customWidth="1"/>
    <col min="15" max="15" width="8.83203125" style="2870" customWidth="1"/>
    <col min="16" max="16" width="1.83203125" style="2870" customWidth="1"/>
    <col min="17" max="17" width="6.83203125" style="2870" customWidth="1"/>
    <col min="18" max="18" width="9.83203125" style="2870"/>
    <col min="19" max="19" width="8.83203125" style="2870" customWidth="1"/>
    <col min="20" max="20" width="1.83203125" style="2870" customWidth="1"/>
    <col min="21" max="21" width="6.33203125" style="2870" customWidth="1"/>
    <col min="22" max="22" width="8.83203125" style="2870" customWidth="1"/>
    <col min="23" max="23" width="2.83203125" style="2870" customWidth="1"/>
    <col min="24" max="24" width="1.83203125" style="2870" customWidth="1"/>
    <col min="25" max="16384" width="9.83203125" style="2870"/>
  </cols>
  <sheetData>
    <row r="1" spans="1:23" ht="18" customHeight="1">
      <c r="A1" s="2890"/>
      <c r="B1" s="3457" t="s">
        <v>359</v>
      </c>
      <c r="C1" s="3457"/>
      <c r="D1" s="3457"/>
      <c r="E1" s="3457"/>
      <c r="F1" s="3457"/>
      <c r="G1" s="3457"/>
      <c r="H1" s="3457"/>
      <c r="I1" s="3457"/>
      <c r="J1" s="3457"/>
      <c r="K1" s="3457"/>
      <c r="L1" s="3457"/>
      <c r="M1" s="3457"/>
      <c r="N1" s="3457"/>
      <c r="O1" s="2890"/>
      <c r="P1" s="2890"/>
      <c r="Q1" s="2890"/>
      <c r="R1" s="2890"/>
      <c r="S1" s="2890"/>
      <c r="T1" s="2890"/>
      <c r="U1" s="2890"/>
      <c r="V1" s="2890"/>
      <c r="W1" s="2890"/>
    </row>
    <row r="2" spans="1:23" ht="13.5" customHeight="1">
      <c r="A2" s="2890"/>
      <c r="B2" s="2891"/>
      <c r="C2" s="2891"/>
      <c r="D2" s="2891"/>
      <c r="E2" s="2891"/>
      <c r="F2" s="2891"/>
      <c r="G2" s="2891"/>
      <c r="H2" s="2891"/>
      <c r="I2" s="2891"/>
      <c r="J2" s="2891"/>
      <c r="K2" s="2891"/>
      <c r="L2" s="2891"/>
      <c r="M2" s="2891"/>
      <c r="N2" s="2891"/>
      <c r="O2" s="2890"/>
      <c r="P2" s="2890"/>
      <c r="Q2" s="2890"/>
      <c r="R2" s="2890"/>
      <c r="S2" s="2890"/>
      <c r="T2" s="2890"/>
      <c r="U2" s="2890"/>
      <c r="V2" s="2890"/>
      <c r="W2" s="2890"/>
    </row>
    <row r="3" spans="1:23" ht="18" customHeight="1">
      <c r="A3" s="2890"/>
      <c r="B3" s="3458" t="s">
        <v>907</v>
      </c>
      <c r="C3" s="3458"/>
      <c r="D3" s="3458"/>
      <c r="E3" s="3458"/>
      <c r="F3" s="3458"/>
      <c r="G3" s="3458"/>
      <c r="H3" s="3458"/>
      <c r="I3" s="3458"/>
      <c r="J3" s="3458"/>
      <c r="K3" s="3458"/>
      <c r="L3" s="3458"/>
      <c r="M3" s="3458"/>
      <c r="N3" s="3458"/>
      <c r="O3" s="2890"/>
      <c r="P3" s="2890"/>
      <c r="Q3" s="2890"/>
      <c r="R3" s="2890"/>
      <c r="S3" s="2890"/>
      <c r="T3" s="2890"/>
      <c r="U3" s="2890"/>
      <c r="V3" s="2890"/>
      <c r="W3" s="2890"/>
    </row>
    <row r="4" spans="1:23" ht="18" customHeight="1">
      <c r="A4" s="2890"/>
      <c r="B4" s="3458" t="s">
        <v>908</v>
      </c>
      <c r="C4" s="3458"/>
      <c r="D4" s="3458"/>
      <c r="E4" s="3458"/>
      <c r="F4" s="3458"/>
      <c r="G4" s="3458"/>
      <c r="H4" s="3458"/>
      <c r="I4" s="3458"/>
      <c r="J4" s="3458"/>
      <c r="K4" s="3458"/>
      <c r="L4" s="3458"/>
      <c r="M4" s="3458"/>
      <c r="N4" s="3458"/>
      <c r="O4" s="2890"/>
      <c r="P4" s="2890"/>
      <c r="Q4" s="2890"/>
      <c r="R4" s="2890"/>
      <c r="S4" s="2890"/>
      <c r="T4" s="2890"/>
      <c r="U4" s="2890"/>
      <c r="V4" s="2890"/>
      <c r="W4" s="2890"/>
    </row>
    <row r="5" spans="1:23" ht="14.25" customHeight="1">
      <c r="A5" s="2890"/>
      <c r="B5" s="2889"/>
      <c r="C5" s="2889"/>
      <c r="D5" s="2889"/>
      <c r="E5" s="2889"/>
      <c r="F5" s="2889"/>
      <c r="G5" s="2889"/>
      <c r="H5" s="2889"/>
      <c r="I5" s="2889"/>
      <c r="J5" s="2889"/>
      <c r="K5" s="2889"/>
      <c r="L5" s="2889"/>
      <c r="M5" s="2889"/>
      <c r="N5" s="2889"/>
      <c r="O5" s="2890"/>
      <c r="P5" s="2890"/>
      <c r="Q5" s="2890"/>
      <c r="R5" s="2890"/>
      <c r="S5" s="2890"/>
      <c r="T5" s="2890"/>
      <c r="U5" s="2890"/>
      <c r="V5" s="2890"/>
      <c r="W5" s="2890"/>
    </row>
    <row r="6" spans="1:23" ht="18" customHeight="1">
      <c r="A6" s="2890"/>
      <c r="B6" s="3459" t="s">
        <v>41</v>
      </c>
      <c r="C6" s="3459"/>
      <c r="D6" s="3459"/>
      <c r="E6" s="3459"/>
      <c r="F6" s="3459"/>
      <c r="G6" s="3459"/>
      <c r="H6" s="3459"/>
      <c r="I6" s="3459"/>
      <c r="J6" s="3459"/>
      <c r="K6" s="3459"/>
      <c r="L6" s="3459"/>
      <c r="M6" s="3459"/>
      <c r="N6" s="3459"/>
      <c r="O6" s="2890"/>
      <c r="P6" s="2890"/>
      <c r="Q6" s="2890"/>
      <c r="R6" s="2890"/>
      <c r="S6" s="2890"/>
      <c r="T6" s="2890"/>
      <c r="U6" s="2890"/>
      <c r="V6" s="2890"/>
      <c r="W6" s="2890"/>
    </row>
    <row r="7" spans="1:23" ht="18" customHeight="1">
      <c r="A7" s="2890"/>
      <c r="B7" s="2892"/>
      <c r="C7" s="3309" t="s">
        <v>1302</v>
      </c>
      <c r="D7" s="3310"/>
      <c r="E7" s="3315"/>
      <c r="F7" s="3309" t="s">
        <v>909</v>
      </c>
      <c r="G7" s="3310"/>
      <c r="H7" s="3315"/>
      <c r="I7" s="3309" t="s">
        <v>910</v>
      </c>
      <c r="J7" s="3310"/>
      <c r="K7" s="3315"/>
      <c r="L7" s="3309" t="s">
        <v>1258</v>
      </c>
      <c r="M7" s="3310"/>
      <c r="N7" s="3315"/>
      <c r="O7" s="2890"/>
      <c r="P7" s="2890"/>
      <c r="Q7" s="2890"/>
      <c r="R7" s="2890"/>
      <c r="S7" s="2890"/>
      <c r="T7" s="2890"/>
      <c r="U7" s="2890"/>
      <c r="V7" s="2890"/>
      <c r="W7" s="2890"/>
    </row>
    <row r="8" spans="1:23" ht="18" customHeight="1">
      <c r="A8" s="2890"/>
      <c r="B8" s="2893" t="s">
        <v>653</v>
      </c>
      <c r="C8" s="2894"/>
      <c r="D8" s="2895"/>
      <c r="E8" s="2896" t="s">
        <v>911</v>
      </c>
      <c r="F8" s="2894"/>
      <c r="G8" s="2895"/>
      <c r="H8" s="2896" t="s">
        <v>911</v>
      </c>
      <c r="I8" s="2894"/>
      <c r="J8" s="2895"/>
      <c r="K8" s="2896" t="s">
        <v>911</v>
      </c>
      <c r="L8" s="2894"/>
      <c r="M8" s="2895"/>
      <c r="N8" s="2896" t="s">
        <v>911</v>
      </c>
      <c r="O8" s="2890"/>
      <c r="P8" s="2890"/>
      <c r="Q8" s="2890"/>
      <c r="R8" s="2890"/>
      <c r="S8" s="2890"/>
      <c r="T8" s="2890"/>
      <c r="U8" s="2890"/>
      <c r="V8" s="2890"/>
      <c r="W8" s="2890"/>
    </row>
    <row r="9" spans="1:23" ht="18" customHeight="1">
      <c r="A9" s="2890"/>
      <c r="B9" s="2897"/>
      <c r="C9" s="2898" t="s">
        <v>362</v>
      </c>
      <c r="D9" s="2899" t="s">
        <v>912</v>
      </c>
      <c r="E9" s="2899" t="s">
        <v>438</v>
      </c>
      <c r="F9" s="2900" t="s">
        <v>362</v>
      </c>
      <c r="G9" s="2899" t="s">
        <v>913</v>
      </c>
      <c r="H9" s="2899" t="s">
        <v>438</v>
      </c>
      <c r="I9" s="2900" t="s">
        <v>464</v>
      </c>
      <c r="J9" s="2899" t="s">
        <v>913</v>
      </c>
      <c r="K9" s="2899" t="s">
        <v>438</v>
      </c>
      <c r="L9" s="2900" t="s">
        <v>464</v>
      </c>
      <c r="M9" s="2899" t="s">
        <v>913</v>
      </c>
      <c r="N9" s="2899" t="s">
        <v>438</v>
      </c>
      <c r="O9" s="2890"/>
      <c r="P9" s="2890"/>
      <c r="Q9" s="2890"/>
      <c r="R9" s="2890"/>
      <c r="S9" s="2890"/>
      <c r="T9" s="2890"/>
      <c r="U9" s="2890"/>
      <c r="V9" s="2890"/>
      <c r="W9" s="2890"/>
    </row>
    <row r="10" spans="1:23" ht="18" customHeight="1">
      <c r="A10" s="2901"/>
      <c r="B10" s="2902"/>
      <c r="C10" s="2903" t="s">
        <v>363</v>
      </c>
      <c r="D10" s="2904" t="s">
        <v>914</v>
      </c>
      <c r="E10" s="2904" t="s">
        <v>915</v>
      </c>
      <c r="F10" s="2903" t="s">
        <v>363</v>
      </c>
      <c r="G10" s="2904" t="s">
        <v>914</v>
      </c>
      <c r="H10" s="2904" t="s">
        <v>915</v>
      </c>
      <c r="I10" s="2903" t="s">
        <v>363</v>
      </c>
      <c r="J10" s="2904" t="s">
        <v>914</v>
      </c>
      <c r="K10" s="2904" t="s">
        <v>915</v>
      </c>
      <c r="L10" s="2903" t="s">
        <v>363</v>
      </c>
      <c r="M10" s="2904" t="s">
        <v>914</v>
      </c>
      <c r="N10" s="2904" t="s">
        <v>915</v>
      </c>
      <c r="O10" s="2890"/>
      <c r="P10" s="2890"/>
      <c r="Q10" s="2890"/>
      <c r="R10" s="2890"/>
      <c r="S10" s="2890"/>
      <c r="T10" s="2890"/>
      <c r="U10" s="2890"/>
      <c r="V10" s="2890"/>
      <c r="W10" s="2890"/>
    </row>
    <row r="11" spans="1:23" ht="24" customHeight="1">
      <c r="A11" s="2905"/>
      <c r="B11" s="2906" t="s">
        <v>380</v>
      </c>
      <c r="C11" s="2907">
        <f>SUM(C13:C28)</f>
        <v>12049</v>
      </c>
      <c r="D11" s="2908">
        <f>SUM(D13:D28)</f>
        <v>304</v>
      </c>
      <c r="E11" s="2908">
        <f>(C11/D11)</f>
        <v>39.63486842105263</v>
      </c>
      <c r="F11" s="2907">
        <f>SUM(F13:F28)</f>
        <v>5234</v>
      </c>
      <c r="G11" s="2908">
        <f>SUM(G13:G28)</f>
        <v>111</v>
      </c>
      <c r="H11" s="2909">
        <f>SUM(F11/G11)</f>
        <v>47.153153153153156</v>
      </c>
      <c r="I11" s="2907">
        <f>SUM(I13:I28)</f>
        <v>3797</v>
      </c>
      <c r="J11" s="2908">
        <f>SUM(J13:J28)</f>
        <v>103</v>
      </c>
      <c r="K11" s="2908">
        <f>(I11/J11)</f>
        <v>36.864077669902912</v>
      </c>
      <c r="L11" s="2907">
        <f>SUM(L13:L28)</f>
        <v>3018</v>
      </c>
      <c r="M11" s="2908">
        <f>SUM(M13:M28)</f>
        <v>90</v>
      </c>
      <c r="N11" s="2908">
        <f>($L11/$M11)</f>
        <v>33.533333333333331</v>
      </c>
      <c r="O11" s="2910"/>
      <c r="P11" s="2910"/>
      <c r="Q11" s="2910"/>
      <c r="R11" s="2910"/>
      <c r="S11" s="2910"/>
      <c r="T11" s="2910"/>
      <c r="U11" s="2910"/>
      <c r="V11" s="2910"/>
      <c r="W11" s="2910"/>
    </row>
    <row r="12" spans="1:23" ht="10.5" hidden="1" customHeight="1">
      <c r="A12" s="2905"/>
      <c r="B12" s="2911"/>
      <c r="C12" s="2912"/>
      <c r="D12" s="2913"/>
      <c r="E12" s="2913"/>
      <c r="F12" s="2912"/>
      <c r="G12" s="2913">
        <v>27</v>
      </c>
      <c r="H12" s="2913"/>
      <c r="I12" s="2912"/>
      <c r="J12" s="2913"/>
      <c r="K12" s="2913"/>
      <c r="L12" s="2912"/>
      <c r="M12" s="2913"/>
      <c r="N12" s="2913"/>
      <c r="O12" s="2910"/>
      <c r="P12" s="2910"/>
      <c r="Q12" s="2910"/>
      <c r="R12" s="2910"/>
      <c r="S12" s="2910"/>
      <c r="T12" s="2910"/>
      <c r="U12" s="2910"/>
      <c r="V12" s="2910"/>
      <c r="W12" s="2910"/>
    </row>
    <row r="13" spans="1:23" ht="24.95" customHeight="1">
      <c r="A13" s="2905"/>
      <c r="B13" s="2914" t="s">
        <v>419</v>
      </c>
      <c r="C13" s="2915">
        <f t="shared" ref="C13:C28" si="0">SUM(F13+I13+L13)</f>
        <v>3383</v>
      </c>
      <c r="D13" s="2916">
        <f t="shared" ref="D13:D28" si="1">SUM(G13+J13+M13)</f>
        <v>68</v>
      </c>
      <c r="E13" s="2916">
        <f t="shared" ref="E13:E28" si="2">(C13/D13)</f>
        <v>49.75</v>
      </c>
      <c r="F13" s="2912">
        <v>1501</v>
      </c>
      <c r="G13" s="2913">
        <v>27</v>
      </c>
      <c r="H13" s="2916">
        <f t="shared" ref="H13:H28" si="3">SUM(F13/G13)</f>
        <v>55.592592592592595</v>
      </c>
      <c r="I13" s="2912">
        <v>1036</v>
      </c>
      <c r="J13" s="2913">
        <v>25</v>
      </c>
      <c r="K13" s="2916">
        <f t="shared" ref="K13:K28" si="4">(I13/J13)</f>
        <v>41.44</v>
      </c>
      <c r="L13" s="2912">
        <v>846</v>
      </c>
      <c r="M13" s="2913">
        <v>16</v>
      </c>
      <c r="N13" s="2916">
        <f t="shared" ref="N13:N28" si="5">($L13/$M13)</f>
        <v>52.875</v>
      </c>
      <c r="O13" s="2910"/>
      <c r="P13" s="2910"/>
      <c r="Q13" s="2910"/>
      <c r="R13" s="2910"/>
      <c r="S13" s="2910"/>
      <c r="T13" s="2910"/>
      <c r="U13" s="2910"/>
      <c r="V13" s="2910"/>
      <c r="W13" s="2910"/>
    </row>
    <row r="14" spans="1:23" ht="24.95" customHeight="1">
      <c r="A14" s="2905"/>
      <c r="B14" s="2914" t="s">
        <v>420</v>
      </c>
      <c r="C14" s="2915">
        <f t="shared" si="0"/>
        <v>835</v>
      </c>
      <c r="D14" s="2916">
        <f t="shared" si="1"/>
        <v>19</v>
      </c>
      <c r="E14" s="2916">
        <f t="shared" si="2"/>
        <v>43.94736842105263</v>
      </c>
      <c r="F14" s="2912">
        <v>380</v>
      </c>
      <c r="G14" s="2913">
        <v>7</v>
      </c>
      <c r="H14" s="2916">
        <f t="shared" si="3"/>
        <v>54.285714285714285</v>
      </c>
      <c r="I14" s="2912">
        <v>249</v>
      </c>
      <c r="J14" s="2913">
        <v>7</v>
      </c>
      <c r="K14" s="2916">
        <f t="shared" si="4"/>
        <v>35.571428571428569</v>
      </c>
      <c r="L14" s="2912">
        <v>206</v>
      </c>
      <c r="M14" s="2913">
        <v>5</v>
      </c>
      <c r="N14" s="2916">
        <f t="shared" si="5"/>
        <v>41.2</v>
      </c>
      <c r="O14" s="2910"/>
      <c r="P14" s="2910"/>
      <c r="Q14" s="2910"/>
      <c r="R14" s="2910"/>
      <c r="S14" s="2910"/>
      <c r="T14" s="2910"/>
      <c r="U14" s="2910"/>
      <c r="V14" s="2910"/>
      <c r="W14" s="2910"/>
    </row>
    <row r="15" spans="1:23" ht="24.95" customHeight="1">
      <c r="A15" s="2905"/>
      <c r="B15" s="2914" t="s">
        <v>421</v>
      </c>
      <c r="C15" s="2915">
        <f t="shared" si="0"/>
        <v>1141</v>
      </c>
      <c r="D15" s="2916">
        <f t="shared" si="1"/>
        <v>28</v>
      </c>
      <c r="E15" s="2916">
        <f t="shared" si="2"/>
        <v>40.75</v>
      </c>
      <c r="F15" s="2912">
        <v>499</v>
      </c>
      <c r="G15" s="2913">
        <v>9</v>
      </c>
      <c r="H15" s="2916">
        <f t="shared" si="3"/>
        <v>55.444444444444443</v>
      </c>
      <c r="I15" s="2912">
        <v>383</v>
      </c>
      <c r="J15" s="2913">
        <v>9</v>
      </c>
      <c r="K15" s="2916">
        <f t="shared" si="4"/>
        <v>42.555555555555557</v>
      </c>
      <c r="L15" s="2912">
        <v>259</v>
      </c>
      <c r="M15" s="2913">
        <v>10</v>
      </c>
      <c r="N15" s="2916">
        <f t="shared" si="5"/>
        <v>25.9</v>
      </c>
    </row>
    <row r="16" spans="1:23" ht="24.95" customHeight="1">
      <c r="A16" s="2917"/>
      <c r="B16" s="2914" t="s">
        <v>422</v>
      </c>
      <c r="C16" s="2915">
        <f t="shared" si="0"/>
        <v>970</v>
      </c>
      <c r="D16" s="2916">
        <f t="shared" si="1"/>
        <v>19</v>
      </c>
      <c r="E16" s="2916">
        <f t="shared" si="2"/>
        <v>51.05263157894737</v>
      </c>
      <c r="F16" s="2912">
        <v>336</v>
      </c>
      <c r="G16" s="2913">
        <v>7</v>
      </c>
      <c r="H16" s="2916">
        <f t="shared" si="3"/>
        <v>48</v>
      </c>
      <c r="I16" s="2912">
        <v>365</v>
      </c>
      <c r="J16" s="2913">
        <v>7</v>
      </c>
      <c r="K16" s="2916">
        <f t="shared" si="4"/>
        <v>52.142857142857146</v>
      </c>
      <c r="L16" s="2912">
        <v>269</v>
      </c>
      <c r="M16" s="2913">
        <v>5</v>
      </c>
      <c r="N16" s="2916">
        <f t="shared" si="5"/>
        <v>53.8</v>
      </c>
      <c r="O16" s="2910"/>
    </row>
    <row r="17" spans="1:15" ht="24.95" customHeight="1">
      <c r="A17" s="2917"/>
      <c r="B17" s="2914" t="s">
        <v>423</v>
      </c>
      <c r="C17" s="2915">
        <f t="shared" si="0"/>
        <v>973</v>
      </c>
      <c r="D17" s="2916">
        <f t="shared" si="1"/>
        <v>29</v>
      </c>
      <c r="E17" s="2916">
        <f t="shared" si="2"/>
        <v>33.551724137931032</v>
      </c>
      <c r="F17" s="2912">
        <v>398</v>
      </c>
      <c r="G17" s="2913">
        <v>10</v>
      </c>
      <c r="H17" s="2916">
        <f t="shared" si="3"/>
        <v>39.799999999999997</v>
      </c>
      <c r="I17" s="2912">
        <v>332</v>
      </c>
      <c r="J17" s="2913">
        <v>10</v>
      </c>
      <c r="K17" s="2916">
        <f t="shared" si="4"/>
        <v>33.200000000000003</v>
      </c>
      <c r="L17" s="2912">
        <v>243</v>
      </c>
      <c r="M17" s="2913">
        <v>9</v>
      </c>
      <c r="N17" s="2916">
        <f t="shared" si="5"/>
        <v>27</v>
      </c>
      <c r="O17" s="2910"/>
    </row>
    <row r="18" spans="1:15" ht="24.95" customHeight="1">
      <c r="A18" s="2917"/>
      <c r="B18" s="2914" t="s">
        <v>1343</v>
      </c>
      <c r="C18" s="2915">
        <f t="shared" si="0"/>
        <v>376</v>
      </c>
      <c r="D18" s="2916">
        <f t="shared" si="1"/>
        <v>11</v>
      </c>
      <c r="E18" s="2916">
        <f t="shared" si="2"/>
        <v>34.18181818181818</v>
      </c>
      <c r="F18" s="2912">
        <v>180</v>
      </c>
      <c r="G18" s="2913">
        <v>4</v>
      </c>
      <c r="H18" s="2916">
        <f t="shared" si="3"/>
        <v>45</v>
      </c>
      <c r="I18" s="2912">
        <v>105</v>
      </c>
      <c r="J18" s="2913">
        <v>3</v>
      </c>
      <c r="K18" s="2916">
        <f t="shared" si="4"/>
        <v>35</v>
      </c>
      <c r="L18" s="2912">
        <v>91</v>
      </c>
      <c r="M18" s="2913">
        <v>4</v>
      </c>
      <c r="N18" s="2916">
        <f t="shared" si="5"/>
        <v>22.75</v>
      </c>
      <c r="O18" s="2910"/>
    </row>
    <row r="19" spans="1:15" ht="24.95" customHeight="1">
      <c r="A19" s="2917"/>
      <c r="B19" s="2914" t="s">
        <v>425</v>
      </c>
      <c r="C19" s="2915">
        <f t="shared" si="0"/>
        <v>559</v>
      </c>
      <c r="D19" s="2916">
        <f t="shared" si="1"/>
        <v>16</v>
      </c>
      <c r="E19" s="2916">
        <f t="shared" si="2"/>
        <v>34.9375</v>
      </c>
      <c r="F19" s="2912">
        <v>232</v>
      </c>
      <c r="G19" s="2913">
        <v>6</v>
      </c>
      <c r="H19" s="2916">
        <f t="shared" si="3"/>
        <v>38.666666666666664</v>
      </c>
      <c r="I19" s="2912">
        <v>188</v>
      </c>
      <c r="J19" s="2913">
        <v>6</v>
      </c>
      <c r="K19" s="2916">
        <f t="shared" si="4"/>
        <v>31.333333333333332</v>
      </c>
      <c r="L19" s="2912">
        <v>139</v>
      </c>
      <c r="M19" s="2913">
        <v>4</v>
      </c>
      <c r="N19" s="2916">
        <f t="shared" si="5"/>
        <v>34.75</v>
      </c>
      <c r="O19" s="2910"/>
    </row>
    <row r="20" spans="1:15" ht="24.95" customHeight="1">
      <c r="A20" s="2917"/>
      <c r="B20" s="2914" t="s">
        <v>1261</v>
      </c>
      <c r="C20" s="2915">
        <f t="shared" si="0"/>
        <v>363</v>
      </c>
      <c r="D20" s="2916">
        <f t="shared" si="1"/>
        <v>11</v>
      </c>
      <c r="E20" s="2916">
        <f t="shared" si="2"/>
        <v>33</v>
      </c>
      <c r="F20" s="2912">
        <v>152</v>
      </c>
      <c r="G20" s="2913">
        <v>4</v>
      </c>
      <c r="H20" s="2916">
        <f t="shared" si="3"/>
        <v>38</v>
      </c>
      <c r="I20" s="2912">
        <v>108</v>
      </c>
      <c r="J20" s="2913">
        <v>4</v>
      </c>
      <c r="K20" s="2916">
        <f t="shared" si="4"/>
        <v>27</v>
      </c>
      <c r="L20" s="2912">
        <v>103</v>
      </c>
      <c r="M20" s="2913">
        <v>3</v>
      </c>
      <c r="N20" s="2916">
        <f t="shared" si="5"/>
        <v>34.333333333333336</v>
      </c>
      <c r="O20" s="2910"/>
    </row>
    <row r="21" spans="1:15" ht="24.95" customHeight="1">
      <c r="A21" s="2917"/>
      <c r="B21" s="2914" t="s">
        <v>426</v>
      </c>
      <c r="C21" s="2915">
        <f t="shared" si="0"/>
        <v>255</v>
      </c>
      <c r="D21" s="2916">
        <f t="shared" si="1"/>
        <v>9</v>
      </c>
      <c r="E21" s="2916">
        <f t="shared" si="2"/>
        <v>28.333333333333332</v>
      </c>
      <c r="F21" s="2912">
        <v>95</v>
      </c>
      <c r="G21" s="2913">
        <v>3</v>
      </c>
      <c r="H21" s="2916">
        <f t="shared" si="3"/>
        <v>31.666666666666668</v>
      </c>
      <c r="I21" s="2912">
        <v>89</v>
      </c>
      <c r="J21" s="2913">
        <v>3</v>
      </c>
      <c r="K21" s="2916">
        <f t="shared" si="4"/>
        <v>29.666666666666668</v>
      </c>
      <c r="L21" s="2912">
        <v>71</v>
      </c>
      <c r="M21" s="2913">
        <v>3</v>
      </c>
      <c r="N21" s="2916">
        <f t="shared" si="5"/>
        <v>23.666666666666668</v>
      </c>
      <c r="O21" s="2910"/>
    </row>
    <row r="22" spans="1:15" ht="24.95" customHeight="1">
      <c r="A22" s="2917"/>
      <c r="B22" s="2914" t="s">
        <v>427</v>
      </c>
      <c r="C22" s="2915">
        <f t="shared" si="0"/>
        <v>293</v>
      </c>
      <c r="D22" s="2916">
        <f t="shared" si="1"/>
        <v>9</v>
      </c>
      <c r="E22" s="2916">
        <f t="shared" si="2"/>
        <v>32.555555555555557</v>
      </c>
      <c r="F22" s="2912">
        <v>127</v>
      </c>
      <c r="G22" s="2913">
        <v>3</v>
      </c>
      <c r="H22" s="2916">
        <f t="shared" si="3"/>
        <v>42.333333333333336</v>
      </c>
      <c r="I22" s="2912">
        <v>79</v>
      </c>
      <c r="J22" s="2913">
        <v>3</v>
      </c>
      <c r="K22" s="2916">
        <f t="shared" si="4"/>
        <v>26.333333333333332</v>
      </c>
      <c r="L22" s="2912">
        <v>87</v>
      </c>
      <c r="M22" s="2913">
        <v>3</v>
      </c>
      <c r="N22" s="2916">
        <f t="shared" si="5"/>
        <v>29</v>
      </c>
      <c r="O22" s="2910"/>
    </row>
    <row r="23" spans="1:15" ht="24.95" customHeight="1">
      <c r="A23" s="2917"/>
      <c r="B23" s="2914" t="s">
        <v>465</v>
      </c>
      <c r="C23" s="2915">
        <f t="shared" si="0"/>
        <v>284</v>
      </c>
      <c r="D23" s="2916">
        <f t="shared" si="1"/>
        <v>14</v>
      </c>
      <c r="E23" s="2916">
        <f t="shared" si="2"/>
        <v>20.285714285714285</v>
      </c>
      <c r="F23" s="2912">
        <v>100</v>
      </c>
      <c r="G23" s="2913">
        <v>5</v>
      </c>
      <c r="H23" s="2916">
        <f t="shared" si="3"/>
        <v>20</v>
      </c>
      <c r="I23" s="2912">
        <v>97</v>
      </c>
      <c r="J23" s="2913">
        <v>5</v>
      </c>
      <c r="K23" s="2916">
        <f t="shared" si="4"/>
        <v>19.399999999999999</v>
      </c>
      <c r="L23" s="2912">
        <v>87</v>
      </c>
      <c r="M23" s="2913">
        <v>4</v>
      </c>
      <c r="N23" s="2916">
        <f t="shared" si="5"/>
        <v>21.75</v>
      </c>
      <c r="O23" s="2910"/>
    </row>
    <row r="24" spans="1:15" ht="24.95" customHeight="1">
      <c r="A24" s="2917"/>
      <c r="B24" s="2914" t="s">
        <v>428</v>
      </c>
      <c r="C24" s="2915">
        <f t="shared" si="0"/>
        <v>223</v>
      </c>
      <c r="D24" s="2916">
        <f t="shared" si="1"/>
        <v>7</v>
      </c>
      <c r="E24" s="2916">
        <f t="shared" si="2"/>
        <v>31.857142857142858</v>
      </c>
      <c r="F24" s="2912">
        <v>120</v>
      </c>
      <c r="G24" s="2913">
        <v>2</v>
      </c>
      <c r="H24" s="2916">
        <f t="shared" si="3"/>
        <v>60</v>
      </c>
      <c r="I24" s="2912">
        <v>47</v>
      </c>
      <c r="J24" s="2913">
        <v>2</v>
      </c>
      <c r="K24" s="2916">
        <f t="shared" si="4"/>
        <v>23.5</v>
      </c>
      <c r="L24" s="2912">
        <v>56</v>
      </c>
      <c r="M24" s="2913">
        <v>3</v>
      </c>
      <c r="N24" s="2916">
        <f t="shared" si="5"/>
        <v>18.666666666666668</v>
      </c>
      <c r="O24" s="2910"/>
    </row>
    <row r="25" spans="1:15" ht="24.95" customHeight="1">
      <c r="A25" s="2917"/>
      <c r="B25" s="2914" t="s">
        <v>429</v>
      </c>
      <c r="C25" s="2915">
        <f t="shared" si="0"/>
        <v>1623</v>
      </c>
      <c r="D25" s="2916">
        <f t="shared" si="1"/>
        <v>40</v>
      </c>
      <c r="E25" s="2916">
        <f t="shared" si="2"/>
        <v>40.575000000000003</v>
      </c>
      <c r="F25" s="2912">
        <v>694</v>
      </c>
      <c r="G25" s="2913">
        <v>15</v>
      </c>
      <c r="H25" s="2916">
        <f t="shared" si="3"/>
        <v>46.266666666666666</v>
      </c>
      <c r="I25" s="2912">
        <v>504</v>
      </c>
      <c r="J25" s="2913">
        <v>13</v>
      </c>
      <c r="K25" s="2916">
        <f t="shared" si="4"/>
        <v>38.769230769230766</v>
      </c>
      <c r="L25" s="2912">
        <v>425</v>
      </c>
      <c r="M25" s="2913">
        <v>12</v>
      </c>
      <c r="N25" s="2916">
        <f t="shared" si="5"/>
        <v>35.416666666666664</v>
      </c>
      <c r="O25" s="2910"/>
    </row>
    <row r="26" spans="1:15" ht="24.95" customHeight="1">
      <c r="A26" s="2917"/>
      <c r="B26" s="2914" t="s">
        <v>430</v>
      </c>
      <c r="C26" s="2915">
        <f t="shared" si="0"/>
        <v>560</v>
      </c>
      <c r="D26" s="2916">
        <f t="shared" si="1"/>
        <v>15</v>
      </c>
      <c r="E26" s="2916">
        <f t="shared" si="2"/>
        <v>37.333333333333336</v>
      </c>
      <c r="F26" s="2912">
        <v>300</v>
      </c>
      <c r="G26" s="2913">
        <v>6</v>
      </c>
      <c r="H26" s="2916">
        <f t="shared" si="3"/>
        <v>50</v>
      </c>
      <c r="I26" s="2912">
        <v>155</v>
      </c>
      <c r="J26" s="2913">
        <v>4</v>
      </c>
      <c r="K26" s="2916">
        <f t="shared" si="4"/>
        <v>38.75</v>
      </c>
      <c r="L26" s="2912">
        <v>105</v>
      </c>
      <c r="M26" s="2913">
        <v>5</v>
      </c>
      <c r="N26" s="2916">
        <f t="shared" si="5"/>
        <v>21</v>
      </c>
      <c r="O26" s="2910"/>
    </row>
    <row r="27" spans="1:15" ht="24.95" customHeight="1">
      <c r="A27" s="2917"/>
      <c r="B27" s="2914" t="s">
        <v>1344</v>
      </c>
      <c r="C27" s="2915">
        <f t="shared" si="0"/>
        <v>92</v>
      </c>
      <c r="D27" s="2916">
        <f t="shared" si="1"/>
        <v>5</v>
      </c>
      <c r="E27" s="2916">
        <f t="shared" si="2"/>
        <v>18.399999999999999</v>
      </c>
      <c r="F27" s="2912">
        <v>41</v>
      </c>
      <c r="G27" s="2918">
        <v>1</v>
      </c>
      <c r="H27" s="2916">
        <f t="shared" si="3"/>
        <v>41</v>
      </c>
      <c r="I27" s="2912">
        <v>34</v>
      </c>
      <c r="J27" s="2913">
        <v>1</v>
      </c>
      <c r="K27" s="2916">
        <f t="shared" si="4"/>
        <v>34</v>
      </c>
      <c r="L27" s="2912">
        <v>17</v>
      </c>
      <c r="M27" s="2913">
        <v>3</v>
      </c>
      <c r="N27" s="2916">
        <f t="shared" si="5"/>
        <v>5.666666666666667</v>
      </c>
      <c r="O27" s="2910"/>
    </row>
    <row r="28" spans="1:15" ht="24.95" customHeight="1">
      <c r="A28" s="2917"/>
      <c r="B28" s="2914" t="s">
        <v>1345</v>
      </c>
      <c r="C28" s="2915">
        <f t="shared" si="0"/>
        <v>119</v>
      </c>
      <c r="D28" s="2916">
        <f t="shared" si="1"/>
        <v>4</v>
      </c>
      <c r="E28" s="2916">
        <f t="shared" si="2"/>
        <v>29.75</v>
      </c>
      <c r="F28" s="2912">
        <v>79</v>
      </c>
      <c r="G28" s="2919">
        <v>2</v>
      </c>
      <c r="H28" s="2916">
        <f t="shared" si="3"/>
        <v>39.5</v>
      </c>
      <c r="I28" s="2912">
        <v>26</v>
      </c>
      <c r="J28" s="2913">
        <v>1</v>
      </c>
      <c r="K28" s="2916">
        <f t="shared" si="4"/>
        <v>26</v>
      </c>
      <c r="L28" s="2912">
        <v>14</v>
      </c>
      <c r="M28" s="2913">
        <v>1</v>
      </c>
      <c r="N28" s="2916">
        <f t="shared" si="5"/>
        <v>14</v>
      </c>
      <c r="O28" s="2910"/>
    </row>
    <row r="29" spans="1:15">
      <c r="B29" s="2910"/>
      <c r="C29" s="2910"/>
      <c r="D29" s="2910"/>
      <c r="E29" s="2910"/>
      <c r="F29" s="2910"/>
      <c r="G29" s="2910"/>
      <c r="H29" s="2910"/>
      <c r="I29" s="2910"/>
      <c r="J29" s="2910"/>
      <c r="K29" s="2910"/>
      <c r="L29" s="2910"/>
      <c r="M29" s="2910"/>
      <c r="N29" s="2910"/>
      <c r="O29" s="2910"/>
    </row>
    <row r="30" spans="1:15" ht="18.75">
      <c r="M30" s="2920" t="s">
        <v>408</v>
      </c>
    </row>
    <row r="2327" spans="6:6">
      <c r="F2327" s="2921">
        <v>1</v>
      </c>
    </row>
  </sheetData>
  <sheetProtection password="CA55" sheet="1" objects="1" scenarios="1"/>
  <mergeCells count="8">
    <mergeCell ref="L7:N7"/>
    <mergeCell ref="I7:K7"/>
    <mergeCell ref="F7:H7"/>
    <mergeCell ref="C7:E7"/>
    <mergeCell ref="B1:N1"/>
    <mergeCell ref="B3:N3"/>
    <mergeCell ref="B4:N4"/>
    <mergeCell ref="B6:N6"/>
  </mergeCells>
  <phoneticPr fontId="101" type="noConversion"/>
  <printOptions horizontalCentered="1"/>
  <pageMargins left="0.78740157480314965" right="0.51181102362204722" top="0.70866141732283472" bottom="0.59055118110236227" header="0" footer="0"/>
  <pageSetup scale="70" orientation="landscape" horizontalDpi="300" verticalDpi="300" r:id="rId1"/>
  <headerFooter alignWithMargins="0">
    <oddHeader>&amp;R&amp;"Helv,Negrita"&amp;12&amp;[34</oddHeader>
  </headerFooter>
  <rowBreaks count="1" manualBreakCount="1">
    <brk id="817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I79"/>
  <sheetViews>
    <sheetView showGridLines="0" workbookViewId="0">
      <selection activeCell="C38" sqref="C38"/>
    </sheetView>
  </sheetViews>
  <sheetFormatPr baseColWidth="10" defaultColWidth="9.83203125" defaultRowHeight="10.5"/>
  <cols>
    <col min="1" max="1" width="36.6640625" style="1153" customWidth="1"/>
    <col min="2" max="2" width="13.6640625" style="1153" customWidth="1"/>
    <col min="3" max="3" width="16.1640625" style="1153" customWidth="1"/>
    <col min="4" max="4" width="10.83203125" style="1153" customWidth="1"/>
    <col min="5" max="5" width="11.33203125" style="1153" customWidth="1"/>
    <col min="6" max="6" width="8.1640625" style="1153" customWidth="1"/>
    <col min="7" max="7" width="9.5" style="1153" hidden="1" customWidth="1"/>
    <col min="8" max="8" width="7" style="1153" hidden="1" customWidth="1"/>
    <col min="9" max="9" width="12.1640625" style="1153" customWidth="1"/>
    <col min="10" max="10" width="8.1640625" style="1153" customWidth="1"/>
    <col min="11" max="11" width="12" style="1153" customWidth="1"/>
    <col min="12" max="12" width="16.33203125" style="1153" customWidth="1"/>
    <col min="13" max="21" width="9.83203125" style="1153"/>
    <col min="22" max="22" width="5.83203125" style="1153" customWidth="1"/>
    <col min="23" max="23" width="9.83203125" style="1153"/>
    <col min="24" max="24" width="5.83203125" style="1153" customWidth="1"/>
    <col min="25" max="25" width="8.83203125" style="1153" customWidth="1"/>
    <col min="26" max="26" width="5.83203125" style="1153" customWidth="1"/>
    <col min="27" max="27" width="9.83203125" style="1153"/>
    <col min="28" max="28" width="3.83203125" style="1153" customWidth="1"/>
    <col min="29" max="29" width="9.83203125" style="1153"/>
    <col min="30" max="30" width="5.83203125" style="1153" customWidth="1"/>
    <col min="31" max="16384" width="9.83203125" style="1153"/>
  </cols>
  <sheetData>
    <row r="1" spans="1:13" ht="16.5" customHeight="1">
      <c r="A1" s="3471" t="s">
        <v>359</v>
      </c>
      <c r="B1" s="3471"/>
      <c r="C1" s="3471"/>
      <c r="D1" s="3471"/>
      <c r="E1" s="3471"/>
      <c r="F1" s="3471"/>
      <c r="G1" s="3471"/>
      <c r="H1" s="3471"/>
      <c r="I1" s="3471"/>
      <c r="J1" s="3471"/>
      <c r="K1" s="3471"/>
      <c r="L1" s="3471"/>
    </row>
    <row r="2" spans="1:13" ht="9" hidden="1" customHeight="1">
      <c r="A2" s="1154"/>
      <c r="B2" s="1154"/>
      <c r="C2" s="1154"/>
      <c r="D2" s="1154"/>
      <c r="E2" s="1154"/>
      <c r="F2" s="1154"/>
      <c r="G2" s="1154"/>
      <c r="I2" s="1154"/>
      <c r="J2" s="1154"/>
      <c r="K2" s="1154"/>
      <c r="L2" s="1154"/>
    </row>
    <row r="3" spans="1:13" ht="10.5" customHeight="1">
      <c r="A3" s="3472" t="s">
        <v>1346</v>
      </c>
      <c r="B3" s="3472"/>
      <c r="C3" s="3472"/>
      <c r="D3" s="3472"/>
      <c r="E3" s="3472"/>
      <c r="F3" s="3472"/>
      <c r="G3" s="3472"/>
      <c r="H3" s="3472"/>
      <c r="I3" s="3472"/>
      <c r="J3" s="3472"/>
      <c r="K3" s="3472"/>
      <c r="L3" s="3472"/>
    </row>
    <row r="4" spans="1:13" ht="11.25" customHeight="1">
      <c r="A4" s="3472" t="s">
        <v>1093</v>
      </c>
      <c r="B4" s="3472"/>
      <c r="C4" s="3472"/>
      <c r="D4" s="3472"/>
      <c r="E4" s="3472"/>
      <c r="F4" s="3472"/>
      <c r="G4" s="3472"/>
      <c r="H4" s="3472"/>
      <c r="I4" s="3472"/>
      <c r="J4" s="3472"/>
      <c r="K4" s="3472"/>
      <c r="L4" s="3472"/>
    </row>
    <row r="5" spans="1:13" ht="2.25" customHeight="1">
      <c r="A5" s="1155"/>
      <c r="B5" s="1155"/>
      <c r="C5" s="1155"/>
      <c r="D5" s="1155"/>
      <c r="E5" s="1155"/>
      <c r="F5" s="1155"/>
      <c r="G5" s="1155"/>
      <c r="H5" s="1155"/>
      <c r="I5" s="1155"/>
      <c r="J5" s="1155"/>
      <c r="K5" s="1155"/>
      <c r="L5" s="1155"/>
    </row>
    <row r="6" spans="1:13" ht="11.25" customHeight="1">
      <c r="A6" s="3473" t="s">
        <v>1403</v>
      </c>
      <c r="B6" s="3473"/>
      <c r="C6" s="3473"/>
      <c r="D6" s="3473"/>
      <c r="E6" s="3473"/>
      <c r="F6" s="3473"/>
      <c r="G6" s="3473"/>
      <c r="H6" s="3473"/>
      <c r="I6" s="3473"/>
      <c r="J6" s="3473"/>
      <c r="K6" s="3473"/>
      <c r="L6" s="3473"/>
    </row>
    <row r="7" spans="1:13" ht="12" customHeight="1">
      <c r="A7" s="1156"/>
      <c r="B7" s="1157"/>
      <c r="C7" s="1158" t="s">
        <v>1347</v>
      </c>
      <c r="D7" s="1159"/>
      <c r="E7" s="1160"/>
      <c r="F7" s="1161" t="s">
        <v>1348</v>
      </c>
      <c r="G7" s="1161"/>
      <c r="H7" s="1161"/>
      <c r="I7" s="1161"/>
      <c r="J7" s="1162"/>
      <c r="K7" s="1158" t="s">
        <v>1349</v>
      </c>
      <c r="L7" s="1163"/>
      <c r="M7" s="1164"/>
    </row>
    <row r="8" spans="1:13" ht="9.9499999999999993" customHeight="1">
      <c r="A8" s="1165"/>
      <c r="B8" s="1166"/>
      <c r="C8" s="1167"/>
      <c r="D8" s="1167"/>
      <c r="E8" s="1168"/>
      <c r="F8" s="1162"/>
      <c r="G8" s="1162"/>
      <c r="H8" s="1162"/>
      <c r="I8" s="1169" t="s">
        <v>1350</v>
      </c>
      <c r="J8" s="1162"/>
      <c r="K8" s="1170" t="s">
        <v>1351</v>
      </c>
      <c r="L8" s="1171"/>
      <c r="M8" s="1164"/>
    </row>
    <row r="9" spans="1:13" ht="11.25" customHeight="1">
      <c r="A9" s="1172" t="s">
        <v>1352</v>
      </c>
      <c r="B9" s="1173" t="s">
        <v>464</v>
      </c>
      <c r="C9" s="1174" t="s">
        <v>1353</v>
      </c>
      <c r="D9" s="1174" t="s">
        <v>1354</v>
      </c>
      <c r="E9" s="1175" t="s">
        <v>1355</v>
      </c>
      <c r="F9" s="1174" t="s">
        <v>1354</v>
      </c>
      <c r="G9" s="1174" t="s">
        <v>1356</v>
      </c>
      <c r="H9" s="1174" t="s">
        <v>1354</v>
      </c>
      <c r="I9" s="1174" t="s">
        <v>1357</v>
      </c>
      <c r="J9" s="1174" t="s">
        <v>1354</v>
      </c>
      <c r="K9" s="1176" t="s">
        <v>1358</v>
      </c>
      <c r="L9" s="1177"/>
      <c r="M9" s="1164"/>
    </row>
    <row r="10" spans="1:13" ht="9.9499999999999993" customHeight="1">
      <c r="A10" s="1178"/>
      <c r="B10" s="1179" t="s">
        <v>363</v>
      </c>
      <c r="C10" s="1180" t="s">
        <v>1359</v>
      </c>
      <c r="D10" s="1181" t="s">
        <v>1360</v>
      </c>
      <c r="E10" s="1182" t="s">
        <v>1359</v>
      </c>
      <c r="F10" s="1181" t="s">
        <v>1360</v>
      </c>
      <c r="G10" s="1180" t="s">
        <v>1361</v>
      </c>
      <c r="H10" s="1181" t="s">
        <v>1360</v>
      </c>
      <c r="I10" s="1180" t="s">
        <v>1362</v>
      </c>
      <c r="J10" s="1181" t="s">
        <v>1360</v>
      </c>
      <c r="K10" s="1180" t="s">
        <v>1363</v>
      </c>
      <c r="L10" s="1180" t="s">
        <v>1364</v>
      </c>
    </row>
    <row r="11" spans="1:13" ht="11.1" customHeight="1">
      <c r="A11" s="1183" t="s">
        <v>402</v>
      </c>
      <c r="B11" s="1184">
        <f>SUM(B12+B32)</f>
        <v>9208</v>
      </c>
      <c r="C11" s="1184">
        <f>SUM(C12+C32)</f>
        <v>5022</v>
      </c>
      <c r="D11" s="1185">
        <f t="shared" ref="D11:D20" si="0">(C11/I11)*100</f>
        <v>60.078956813015914</v>
      </c>
      <c r="E11" s="1184">
        <f>SUM(E12+E32)</f>
        <v>3337</v>
      </c>
      <c r="F11" s="1185">
        <f>(E11/I11)*100</f>
        <v>39.921043186984093</v>
      </c>
      <c r="G11" s="1186">
        <f>SUM(G32)</f>
        <v>0</v>
      </c>
      <c r="H11" s="1185">
        <f>(G11/I11)*100</f>
        <v>0</v>
      </c>
      <c r="I11" s="1184">
        <f>SUM(I12+I32)</f>
        <v>8359</v>
      </c>
      <c r="J11" s="1185">
        <f t="shared" ref="J11:J20" si="1">(I11/B11)*100</f>
        <v>90.779756733275406</v>
      </c>
      <c r="K11" s="1184">
        <f>SUM(K12+K32)</f>
        <v>1641</v>
      </c>
      <c r="L11" s="1185">
        <f>(K11/B11)*100</f>
        <v>17.821459600347524</v>
      </c>
    </row>
    <row r="12" spans="1:13" ht="9.9499999999999993" customHeight="1">
      <c r="A12" s="1183" t="s">
        <v>403</v>
      </c>
      <c r="B12" s="1184">
        <f>SUM(B13+B15+B23)</f>
        <v>195</v>
      </c>
      <c r="C12" s="1186">
        <f>SUM(C13+C15+C23)</f>
        <v>169</v>
      </c>
      <c r="D12" s="1185">
        <f t="shared" si="0"/>
        <v>100</v>
      </c>
      <c r="E12" s="1186"/>
      <c r="F12" s="1185"/>
      <c r="G12" s="1187"/>
      <c r="H12" s="1187"/>
      <c r="I12" s="1186">
        <f>SUM(I13+I15+I23)</f>
        <v>169</v>
      </c>
      <c r="J12" s="1185">
        <f t="shared" si="1"/>
        <v>86.666666666666671</v>
      </c>
      <c r="K12" s="1186"/>
      <c r="L12" s="1185"/>
    </row>
    <row r="13" spans="1:13" ht="9.9499999999999993" customHeight="1">
      <c r="A13" s="1183" t="s">
        <v>404</v>
      </c>
      <c r="B13" s="1184">
        <f>SUM(B14:B14)</f>
        <v>2</v>
      </c>
      <c r="C13" s="1186">
        <f>SUM(C14:C14)</f>
        <v>2</v>
      </c>
      <c r="D13" s="1185">
        <f t="shared" si="0"/>
        <v>100</v>
      </c>
      <c r="E13" s="1188"/>
      <c r="F13" s="1185"/>
      <c r="G13" s="1187"/>
      <c r="H13" s="1187"/>
      <c r="I13" s="1186">
        <f>SUM(G13+E13+C13)</f>
        <v>2</v>
      </c>
      <c r="J13" s="1185">
        <f t="shared" si="1"/>
        <v>100</v>
      </c>
      <c r="K13" s="1187"/>
      <c r="L13" s="1185"/>
    </row>
    <row r="14" spans="1:13" ht="9.6" customHeight="1">
      <c r="A14" s="1189" t="s">
        <v>479</v>
      </c>
      <c r="B14" s="1190">
        <v>2</v>
      </c>
      <c r="C14" s="1191">
        <v>2</v>
      </c>
      <c r="D14" s="1192">
        <f t="shared" si="0"/>
        <v>100</v>
      </c>
      <c r="E14" s="1193"/>
      <c r="F14" s="1192"/>
      <c r="G14" s="1194"/>
      <c r="H14" s="1194"/>
      <c r="I14" s="1191">
        <f>SUM(G14+E14+C14)</f>
        <v>2</v>
      </c>
      <c r="J14" s="1192">
        <f t="shared" si="1"/>
        <v>100</v>
      </c>
      <c r="K14" s="1191"/>
      <c r="L14" s="1192"/>
    </row>
    <row r="15" spans="1:13" ht="9.9499999999999993" customHeight="1">
      <c r="A15" s="1183" t="s">
        <v>736</v>
      </c>
      <c r="B15" s="1184">
        <f>SUM(B16:B22)</f>
        <v>142</v>
      </c>
      <c r="C15" s="1186">
        <f>SUM(C16:C21)</f>
        <v>116</v>
      </c>
      <c r="D15" s="1185">
        <f t="shared" si="0"/>
        <v>100</v>
      </c>
      <c r="E15" s="1186"/>
      <c r="F15" s="1195"/>
      <c r="G15" s="1187"/>
      <c r="H15" s="1187"/>
      <c r="I15" s="1186">
        <f>SUM(I16:I21)</f>
        <v>116</v>
      </c>
      <c r="J15" s="1185">
        <f t="shared" si="1"/>
        <v>81.690140845070431</v>
      </c>
      <c r="K15" s="1186"/>
      <c r="L15" s="1195"/>
    </row>
    <row r="16" spans="1:13" ht="9.6" customHeight="1">
      <c r="A16" s="1189" t="s">
        <v>480</v>
      </c>
      <c r="B16" s="1190">
        <v>45</v>
      </c>
      <c r="C16" s="1191">
        <v>45</v>
      </c>
      <c r="D16" s="1192">
        <f t="shared" si="0"/>
        <v>100</v>
      </c>
      <c r="E16" s="1194"/>
      <c r="F16" s="1194"/>
      <c r="G16" s="1194"/>
      <c r="H16" s="1194"/>
      <c r="I16" s="1191">
        <f>SUM(C16+E16+G16)</f>
        <v>45</v>
      </c>
      <c r="J16" s="1192">
        <f t="shared" si="1"/>
        <v>100</v>
      </c>
      <c r="K16" s="1191"/>
      <c r="L16" s="1192"/>
    </row>
    <row r="17" spans="1:12" ht="9.6" customHeight="1">
      <c r="A17" s="1189" t="s">
        <v>479</v>
      </c>
      <c r="B17" s="1190">
        <v>2</v>
      </c>
      <c r="C17" s="1191">
        <v>2</v>
      </c>
      <c r="D17" s="1192">
        <f t="shared" si="0"/>
        <v>100</v>
      </c>
      <c r="E17" s="1194"/>
      <c r="F17" s="1194"/>
      <c r="G17" s="1194"/>
      <c r="H17" s="1194"/>
      <c r="I17" s="1191">
        <f>SUM(G17+E17+C17)</f>
        <v>2</v>
      </c>
      <c r="J17" s="1192">
        <f t="shared" si="1"/>
        <v>100</v>
      </c>
      <c r="K17" s="1191"/>
      <c r="L17" s="1192"/>
    </row>
    <row r="18" spans="1:12" ht="9.6" customHeight="1">
      <c r="A18" s="1189" t="s">
        <v>481</v>
      </c>
      <c r="B18" s="1190">
        <v>16</v>
      </c>
      <c r="C18" s="1191">
        <v>16</v>
      </c>
      <c r="D18" s="1192">
        <f t="shared" si="0"/>
        <v>100</v>
      </c>
      <c r="E18" s="1194"/>
      <c r="F18" s="1194"/>
      <c r="G18" s="1194"/>
      <c r="H18" s="1194"/>
      <c r="I18" s="1191">
        <f>SUM(C18+E18+G18)</f>
        <v>16</v>
      </c>
      <c r="J18" s="1192">
        <f t="shared" si="1"/>
        <v>100</v>
      </c>
      <c r="K18" s="1191"/>
      <c r="L18" s="1192"/>
    </row>
    <row r="19" spans="1:12" ht="9.6" customHeight="1">
      <c r="A19" s="1189" t="s">
        <v>482</v>
      </c>
      <c r="B19" s="1190">
        <v>22</v>
      </c>
      <c r="C19" s="1191">
        <v>22</v>
      </c>
      <c r="D19" s="1192">
        <f t="shared" si="0"/>
        <v>100</v>
      </c>
      <c r="E19" s="1194"/>
      <c r="F19" s="1196"/>
      <c r="G19" s="1194"/>
      <c r="H19" s="1194"/>
      <c r="I19" s="1191">
        <f>SUM(C19+E19+G19)</f>
        <v>22</v>
      </c>
      <c r="J19" s="1192">
        <f t="shared" si="1"/>
        <v>100</v>
      </c>
      <c r="K19" s="1191"/>
      <c r="L19" s="1196"/>
    </row>
    <row r="20" spans="1:12" ht="9.6" customHeight="1">
      <c r="A20" s="1189" t="s">
        <v>483</v>
      </c>
      <c r="B20" s="1190">
        <v>4</v>
      </c>
      <c r="C20" s="1191">
        <v>4</v>
      </c>
      <c r="D20" s="1192">
        <f t="shared" si="0"/>
        <v>100</v>
      </c>
      <c r="E20" s="1194"/>
      <c r="F20" s="1194"/>
      <c r="G20" s="1194"/>
      <c r="H20" s="1194"/>
      <c r="I20" s="1191">
        <f>SUM(C20+E20+G20)</f>
        <v>4</v>
      </c>
      <c r="J20" s="1192">
        <f t="shared" si="1"/>
        <v>100</v>
      </c>
      <c r="K20" s="1191"/>
      <c r="L20" s="1192"/>
    </row>
    <row r="21" spans="1:12" ht="9.6" customHeight="1">
      <c r="A21" s="1189" t="s">
        <v>372</v>
      </c>
      <c r="B21" s="1190">
        <v>27</v>
      </c>
      <c r="C21" s="1191">
        <v>27</v>
      </c>
      <c r="D21" s="1192">
        <f t="shared" ref="D21:D46" si="2">(C21/I21)*100</f>
        <v>100</v>
      </c>
      <c r="E21" s="1194"/>
      <c r="F21" s="1194"/>
      <c r="G21" s="1194"/>
      <c r="H21" s="1194"/>
      <c r="I21" s="1191">
        <f t="shared" ref="I21:I31" si="3">SUM(C21+E21+G21)</f>
        <v>27</v>
      </c>
      <c r="J21" s="1192">
        <f t="shared" ref="J21:J46" si="4">(I21/B21)*100</f>
        <v>100</v>
      </c>
      <c r="K21" s="1191"/>
      <c r="L21" s="1196"/>
    </row>
    <row r="22" spans="1:12" ht="9.6" customHeight="1">
      <c r="A22" s="1189" t="s">
        <v>1021</v>
      </c>
      <c r="B22" s="1190">
        <v>26</v>
      </c>
      <c r="C22" s="2569">
        <v>26</v>
      </c>
      <c r="D22" s="1192">
        <f t="shared" si="2"/>
        <v>100</v>
      </c>
      <c r="E22" s="1194"/>
      <c r="F22" s="1194"/>
      <c r="G22" s="1194"/>
      <c r="H22" s="1194"/>
      <c r="I22" s="1191">
        <v>26</v>
      </c>
      <c r="J22" s="1192"/>
      <c r="K22" s="2571"/>
      <c r="L22" s="1196"/>
    </row>
    <row r="23" spans="1:12" ht="9.9499999999999993" customHeight="1">
      <c r="A23" s="1183" t="s">
        <v>406</v>
      </c>
      <c r="B23" s="1184">
        <f>SUM(B24:B31)</f>
        <v>51</v>
      </c>
      <c r="C23" s="1184">
        <f>SUM(C24:C31)</f>
        <v>51</v>
      </c>
      <c r="D23" s="1185">
        <f t="shared" si="2"/>
        <v>100</v>
      </c>
      <c r="E23" s="1187"/>
      <c r="F23" s="1187"/>
      <c r="G23" s="1187"/>
      <c r="H23" s="1187"/>
      <c r="I23" s="1186">
        <f t="shared" si="3"/>
        <v>51</v>
      </c>
      <c r="J23" s="1185">
        <f t="shared" si="4"/>
        <v>100</v>
      </c>
      <c r="K23" s="1184"/>
      <c r="L23" s="1195"/>
    </row>
    <row r="24" spans="1:12" ht="9.6" customHeight="1">
      <c r="A24" s="1189" t="s">
        <v>485</v>
      </c>
      <c r="B24" s="1190">
        <v>6</v>
      </c>
      <c r="C24" s="1191">
        <v>6</v>
      </c>
      <c r="D24" s="1192">
        <f t="shared" si="2"/>
        <v>100</v>
      </c>
      <c r="E24" s="1194"/>
      <c r="F24" s="1194"/>
      <c r="G24" s="1194"/>
      <c r="H24" s="1194"/>
      <c r="I24" s="1191">
        <f t="shared" si="3"/>
        <v>6</v>
      </c>
      <c r="J24" s="1192">
        <f t="shared" si="4"/>
        <v>100</v>
      </c>
      <c r="K24" s="1191"/>
      <c r="L24" s="1194"/>
    </row>
    <row r="25" spans="1:12" ht="9.6" customHeight="1">
      <c r="A25" s="1189" t="s">
        <v>486</v>
      </c>
      <c r="B25" s="1190">
        <v>6</v>
      </c>
      <c r="C25" s="1191">
        <v>6</v>
      </c>
      <c r="D25" s="1192">
        <f t="shared" si="2"/>
        <v>100</v>
      </c>
      <c r="E25" s="1194"/>
      <c r="F25" s="1194"/>
      <c r="G25" s="1194"/>
      <c r="H25" s="1194"/>
      <c r="I25" s="1191">
        <f t="shared" si="3"/>
        <v>6</v>
      </c>
      <c r="J25" s="1192">
        <f t="shared" si="4"/>
        <v>100</v>
      </c>
      <c r="K25" s="1191"/>
      <c r="L25" s="1194"/>
    </row>
    <row r="26" spans="1:12" ht="9.6" customHeight="1">
      <c r="A26" s="1189" t="s">
        <v>487</v>
      </c>
      <c r="B26" s="1190">
        <v>6</v>
      </c>
      <c r="C26" s="1191">
        <v>6</v>
      </c>
      <c r="D26" s="1192">
        <f t="shared" si="2"/>
        <v>100</v>
      </c>
      <c r="E26" s="1194"/>
      <c r="F26" s="1194"/>
      <c r="G26" s="1194"/>
      <c r="H26" s="1194"/>
      <c r="I26" s="1191">
        <f t="shared" si="3"/>
        <v>6</v>
      </c>
      <c r="J26" s="1192">
        <f t="shared" si="4"/>
        <v>100</v>
      </c>
      <c r="K26" s="1191"/>
      <c r="L26" s="1194"/>
    </row>
    <row r="27" spans="1:12" ht="9.6" customHeight="1">
      <c r="A27" s="1189" t="s">
        <v>481</v>
      </c>
      <c r="B27" s="1190">
        <v>11</v>
      </c>
      <c r="C27" s="1191">
        <v>11</v>
      </c>
      <c r="D27" s="1192">
        <f t="shared" si="2"/>
        <v>100</v>
      </c>
      <c r="E27" s="1194"/>
      <c r="F27" s="1194"/>
      <c r="G27" s="1194"/>
      <c r="H27" s="1194"/>
      <c r="I27" s="1191">
        <f t="shared" si="3"/>
        <v>11</v>
      </c>
      <c r="J27" s="1192">
        <f t="shared" si="4"/>
        <v>100</v>
      </c>
      <c r="K27" s="1191"/>
      <c r="L27" s="1194"/>
    </row>
    <row r="28" spans="1:12" ht="9.6" customHeight="1">
      <c r="A28" s="1189" t="s">
        <v>488</v>
      </c>
      <c r="B28" s="1190">
        <v>6</v>
      </c>
      <c r="C28" s="1191">
        <v>6</v>
      </c>
      <c r="D28" s="1192">
        <f t="shared" si="2"/>
        <v>100</v>
      </c>
      <c r="E28" s="1194"/>
      <c r="F28" s="1194"/>
      <c r="G28" s="1194"/>
      <c r="H28" s="1194"/>
      <c r="I28" s="1191">
        <f t="shared" si="3"/>
        <v>6</v>
      </c>
      <c r="J28" s="1192">
        <f t="shared" si="4"/>
        <v>100</v>
      </c>
      <c r="K28" s="1191"/>
      <c r="L28" s="1194"/>
    </row>
    <row r="29" spans="1:12" ht="9.6" customHeight="1">
      <c r="A29" s="1189" t="s">
        <v>489</v>
      </c>
      <c r="B29" s="1190">
        <v>8</v>
      </c>
      <c r="C29" s="1191">
        <v>8</v>
      </c>
      <c r="D29" s="1192">
        <f t="shared" si="2"/>
        <v>100</v>
      </c>
      <c r="E29" s="1194"/>
      <c r="F29" s="1194"/>
      <c r="G29" s="1194"/>
      <c r="H29" s="1194"/>
      <c r="I29" s="1191">
        <f t="shared" si="3"/>
        <v>8</v>
      </c>
      <c r="J29" s="1192">
        <f t="shared" si="4"/>
        <v>100</v>
      </c>
      <c r="K29" s="1191"/>
      <c r="L29" s="1194"/>
    </row>
    <row r="30" spans="1:12" ht="9.6" customHeight="1">
      <c r="A30" s="1189" t="s">
        <v>490</v>
      </c>
      <c r="B30" s="1190">
        <v>4</v>
      </c>
      <c r="C30" s="1191">
        <v>4</v>
      </c>
      <c r="D30" s="1192">
        <f t="shared" si="2"/>
        <v>100</v>
      </c>
      <c r="E30" s="1194"/>
      <c r="F30" s="1194"/>
      <c r="G30" s="1194"/>
      <c r="H30" s="1194"/>
      <c r="I30" s="1191">
        <f t="shared" si="3"/>
        <v>4</v>
      </c>
      <c r="J30" s="1192">
        <f t="shared" si="4"/>
        <v>100</v>
      </c>
      <c r="K30" s="1191"/>
      <c r="L30" s="1196"/>
    </row>
    <row r="31" spans="1:12" ht="9.6" customHeight="1">
      <c r="A31" s="1189" t="s">
        <v>491</v>
      </c>
      <c r="B31" s="1190">
        <v>4</v>
      </c>
      <c r="C31" s="1191">
        <v>4</v>
      </c>
      <c r="D31" s="1192">
        <f t="shared" si="2"/>
        <v>100</v>
      </c>
      <c r="E31" s="1194"/>
      <c r="F31" s="1194"/>
      <c r="G31" s="1194"/>
      <c r="H31" s="1194"/>
      <c r="I31" s="1191">
        <f t="shared" si="3"/>
        <v>4</v>
      </c>
      <c r="J31" s="1192">
        <f t="shared" si="4"/>
        <v>100</v>
      </c>
      <c r="K31" s="1191"/>
      <c r="L31" s="1194"/>
    </row>
    <row r="32" spans="1:12" ht="9.9499999999999993" customHeight="1">
      <c r="A32" s="1183" t="s">
        <v>706</v>
      </c>
      <c r="B32" s="1184">
        <f>SUM(B33+B36+B39+B45+B57+B60+B66+B67+B72+B73+B74+B75+B76)</f>
        <v>9013</v>
      </c>
      <c r="C32" s="1184">
        <f>SUM(C33+C36+C39+C45+C57+C60+C66+C67+C72+C73+C74+C75+C76)</f>
        <v>4853</v>
      </c>
      <c r="D32" s="1185">
        <f t="shared" si="2"/>
        <v>59.255189255189258</v>
      </c>
      <c r="E32" s="1184">
        <f>SUM(E33+E36+E39+E45+E57+E60+E66+E67+E72+E73+E74+E75+E76)</f>
        <v>3337</v>
      </c>
      <c r="F32" s="1185">
        <f t="shared" ref="F32:F46" si="5">(E32/I32)*100</f>
        <v>40.744810744810742</v>
      </c>
      <c r="G32" s="1186">
        <f>SUM(G33+G36+G39+G45+G59+G60+G66+G67+G72+G73+G74+G75+G78)</f>
        <v>0</v>
      </c>
      <c r="H32" s="1185">
        <f>(G32/I32)*100</f>
        <v>0</v>
      </c>
      <c r="I32" s="1184">
        <f>SUM(I33+I36+I39+I45+I57+I60+I66+I67+I72+I73+I74+I75+I76)</f>
        <v>8190</v>
      </c>
      <c r="J32" s="1185">
        <f t="shared" si="4"/>
        <v>90.868745145900363</v>
      </c>
      <c r="K32" s="1184">
        <f>SUM(K33+K36+K39+K45+K57+K60+K66+K67+K72+K73+K74+K75+K76)</f>
        <v>1641</v>
      </c>
      <c r="L32" s="1185">
        <f t="shared" ref="L32:L38" si="6">(K32/B32)*100</f>
        <v>18.20703428381227</v>
      </c>
    </row>
    <row r="33" spans="1:12" ht="9.9499999999999993" customHeight="1">
      <c r="A33" s="1183" t="s">
        <v>722</v>
      </c>
      <c r="B33" s="1184">
        <f>SUM(B34:B35)</f>
        <v>244</v>
      </c>
      <c r="C33" s="1186">
        <f>SUM(C34:C35)</f>
        <v>114</v>
      </c>
      <c r="D33" s="1185">
        <f t="shared" si="2"/>
        <v>56.435643564356432</v>
      </c>
      <c r="E33" s="1186">
        <f>SUM(E34:E35)</f>
        <v>88</v>
      </c>
      <c r="F33" s="1195">
        <f t="shared" si="5"/>
        <v>43.564356435643568</v>
      </c>
      <c r="G33" s="1186"/>
      <c r="H33" s="1185">
        <f>(G33/I33)*100</f>
        <v>0</v>
      </c>
      <c r="I33" s="1186">
        <f t="shared" ref="I33:I46" si="7">SUM(C33+E33+G33)</f>
        <v>202</v>
      </c>
      <c r="J33" s="1185">
        <f t="shared" si="4"/>
        <v>82.786885245901644</v>
      </c>
      <c r="K33" s="1186">
        <f>SUM(K34:K35)</f>
        <v>42</v>
      </c>
      <c r="L33" s="1185">
        <f t="shared" si="6"/>
        <v>17.21311475409836</v>
      </c>
    </row>
    <row r="34" spans="1:12" ht="9.6" customHeight="1">
      <c r="A34" s="1189" t="s">
        <v>1366</v>
      </c>
      <c r="B34" s="1190">
        <v>188</v>
      </c>
      <c r="C34" s="1191">
        <v>73</v>
      </c>
      <c r="D34" s="1196">
        <f t="shared" si="2"/>
        <v>46.794871794871796</v>
      </c>
      <c r="E34" s="1191">
        <v>83</v>
      </c>
      <c r="F34" s="1196">
        <f t="shared" si="5"/>
        <v>53.205128205128204</v>
      </c>
      <c r="G34" s="1191"/>
      <c r="H34" s="1192"/>
      <c r="I34" s="1191">
        <f t="shared" si="7"/>
        <v>156</v>
      </c>
      <c r="J34" s="1192">
        <f t="shared" si="4"/>
        <v>82.978723404255319</v>
      </c>
      <c r="K34" s="2570">
        <f t="shared" ref="K34:K56" si="8">SUM(B34-I34)</f>
        <v>32</v>
      </c>
      <c r="L34" s="1195">
        <f t="shared" si="6"/>
        <v>17.021276595744681</v>
      </c>
    </row>
    <row r="35" spans="1:12" ht="9.6" customHeight="1">
      <c r="A35" s="1189" t="s">
        <v>1190</v>
      </c>
      <c r="B35" s="1190">
        <v>56</v>
      </c>
      <c r="C35" s="1191">
        <v>41</v>
      </c>
      <c r="D35" s="1196">
        <f t="shared" si="2"/>
        <v>89.130434782608688</v>
      </c>
      <c r="E35" s="1191">
        <v>5</v>
      </c>
      <c r="F35" s="1196">
        <f t="shared" si="5"/>
        <v>10.869565217391305</v>
      </c>
      <c r="G35" s="1191"/>
      <c r="H35" s="1192"/>
      <c r="I35" s="1191">
        <f t="shared" si="7"/>
        <v>46</v>
      </c>
      <c r="J35" s="1192">
        <f t="shared" si="4"/>
        <v>82.142857142857139</v>
      </c>
      <c r="K35" s="1200">
        <f t="shared" si="8"/>
        <v>10</v>
      </c>
      <c r="L35" s="1196">
        <f t="shared" si="6"/>
        <v>17.857142857142858</v>
      </c>
    </row>
    <row r="36" spans="1:12" ht="9.9499999999999993" customHeight="1">
      <c r="A36" s="1183" t="s">
        <v>1184</v>
      </c>
      <c r="B36" s="1184">
        <f>SUM(B37:B38)</f>
        <v>299</v>
      </c>
      <c r="C36" s="1186">
        <f>SUM(C37:C38)</f>
        <v>136</v>
      </c>
      <c r="D36" s="1185">
        <f t="shared" si="2"/>
        <v>58.874458874458881</v>
      </c>
      <c r="E36" s="1186">
        <f>SUM(E37:E38)</f>
        <v>95</v>
      </c>
      <c r="F36" s="1185">
        <f t="shared" si="5"/>
        <v>41.125541125541126</v>
      </c>
      <c r="G36" s="1187">
        <f>SUM(G37:G38)</f>
        <v>0</v>
      </c>
      <c r="H36" s="1185">
        <f t="shared" ref="H36:H43" si="9">(G36/I36)*100</f>
        <v>0</v>
      </c>
      <c r="I36" s="1186">
        <f t="shared" si="7"/>
        <v>231</v>
      </c>
      <c r="J36" s="1185">
        <f t="shared" si="4"/>
        <v>77.257525083612038</v>
      </c>
      <c r="K36" s="2570">
        <f t="shared" si="8"/>
        <v>68</v>
      </c>
      <c r="L36" s="1185">
        <f t="shared" si="6"/>
        <v>22.742474916387959</v>
      </c>
    </row>
    <row r="37" spans="1:12" ht="9.6" customHeight="1">
      <c r="A37" s="1197" t="s">
        <v>1367</v>
      </c>
      <c r="B37" s="1198">
        <v>173</v>
      </c>
      <c r="C37" s="1199">
        <v>71</v>
      </c>
      <c r="D37" s="1196">
        <f t="shared" si="2"/>
        <v>50.354609929078009</v>
      </c>
      <c r="E37" s="1199">
        <v>70</v>
      </c>
      <c r="F37" s="1196">
        <f t="shared" si="5"/>
        <v>49.645390070921984</v>
      </c>
      <c r="G37" s="1200"/>
      <c r="H37" s="1196">
        <f t="shared" si="9"/>
        <v>0</v>
      </c>
      <c r="I37" s="1199">
        <f t="shared" si="7"/>
        <v>141</v>
      </c>
      <c r="J37" s="1196">
        <f t="shared" si="4"/>
        <v>81.502890173410407</v>
      </c>
      <c r="K37" s="1200">
        <f t="shared" si="8"/>
        <v>32</v>
      </c>
      <c r="L37" s="1196">
        <f t="shared" si="6"/>
        <v>18.497109826589593</v>
      </c>
    </row>
    <row r="38" spans="1:12" ht="9.6" customHeight="1">
      <c r="A38" s="1197" t="s">
        <v>1192</v>
      </c>
      <c r="B38" s="1198">
        <v>126</v>
      </c>
      <c r="C38" s="1199">
        <v>65</v>
      </c>
      <c r="D38" s="1196">
        <f t="shared" si="2"/>
        <v>72.222222222222214</v>
      </c>
      <c r="E38" s="1199">
        <v>25</v>
      </c>
      <c r="F38" s="1196">
        <f t="shared" si="5"/>
        <v>27.777777777777779</v>
      </c>
      <c r="G38" s="1200"/>
      <c r="H38" s="1196">
        <f t="shared" si="9"/>
        <v>0</v>
      </c>
      <c r="I38" s="1199">
        <f t="shared" si="7"/>
        <v>90</v>
      </c>
      <c r="J38" s="1196">
        <f t="shared" si="4"/>
        <v>71.428571428571431</v>
      </c>
      <c r="K38" s="1200">
        <f t="shared" si="8"/>
        <v>36</v>
      </c>
      <c r="L38" s="1196">
        <f t="shared" si="6"/>
        <v>28.571428571428569</v>
      </c>
    </row>
    <row r="39" spans="1:12" ht="9.9499999999999993" customHeight="1">
      <c r="A39" s="1183" t="s">
        <v>730</v>
      </c>
      <c r="B39" s="1184">
        <f>SUM(B40:B44)</f>
        <v>954</v>
      </c>
      <c r="C39" s="1186">
        <f>SUM(C40:C44)</f>
        <v>338</v>
      </c>
      <c r="D39" s="1185">
        <f t="shared" si="2"/>
        <v>40.047393364928915</v>
      </c>
      <c r="E39" s="1186">
        <f>SUM(E40:E44)</f>
        <v>506</v>
      </c>
      <c r="F39" s="1185">
        <f t="shared" si="5"/>
        <v>59.952606635071092</v>
      </c>
      <c r="G39" s="1186">
        <f>SUM(G40:G44)</f>
        <v>0</v>
      </c>
      <c r="H39" s="1185">
        <f t="shared" si="9"/>
        <v>0</v>
      </c>
      <c r="I39" s="1186">
        <f t="shared" si="7"/>
        <v>844</v>
      </c>
      <c r="J39" s="1185">
        <f t="shared" si="4"/>
        <v>88.469601677148844</v>
      </c>
      <c r="K39" s="2570">
        <f t="shared" si="8"/>
        <v>110</v>
      </c>
      <c r="L39" s="1185">
        <f t="shared" ref="L39:L46" si="10">(K39/B39)*100</f>
        <v>11.530398322851152</v>
      </c>
    </row>
    <row r="40" spans="1:12" ht="9.6" customHeight="1">
      <c r="A40" s="1197" t="s">
        <v>1193</v>
      </c>
      <c r="B40" s="1198">
        <v>204</v>
      </c>
      <c r="C40" s="1199">
        <v>87</v>
      </c>
      <c r="D40" s="1196">
        <f t="shared" si="2"/>
        <v>48.876404494382022</v>
      </c>
      <c r="E40" s="1199">
        <v>91</v>
      </c>
      <c r="F40" s="1196">
        <f t="shared" si="5"/>
        <v>51.123595505617978</v>
      </c>
      <c r="G40" s="1199"/>
      <c r="H40" s="1196">
        <f t="shared" si="9"/>
        <v>0</v>
      </c>
      <c r="I40" s="1199">
        <f t="shared" si="7"/>
        <v>178</v>
      </c>
      <c r="J40" s="1196">
        <f t="shared" si="4"/>
        <v>87.254901960784309</v>
      </c>
      <c r="K40" s="1200">
        <f t="shared" si="8"/>
        <v>26</v>
      </c>
      <c r="L40" s="1196">
        <f t="shared" si="10"/>
        <v>12.745098039215685</v>
      </c>
    </row>
    <row r="41" spans="1:12" ht="9.6" customHeight="1">
      <c r="A41" s="1197" t="s">
        <v>1194</v>
      </c>
      <c r="B41" s="1198">
        <v>169</v>
      </c>
      <c r="C41" s="1199">
        <v>52</v>
      </c>
      <c r="D41" s="1196">
        <f t="shared" si="2"/>
        <v>35.135135135135137</v>
      </c>
      <c r="E41" s="1199">
        <v>96</v>
      </c>
      <c r="F41" s="1196">
        <f t="shared" si="5"/>
        <v>64.86486486486487</v>
      </c>
      <c r="G41" s="1199"/>
      <c r="H41" s="1196">
        <f t="shared" si="9"/>
        <v>0</v>
      </c>
      <c r="I41" s="1199">
        <f t="shared" si="7"/>
        <v>148</v>
      </c>
      <c r="J41" s="1196">
        <f t="shared" si="4"/>
        <v>87.57396449704143</v>
      </c>
      <c r="K41" s="1200">
        <f t="shared" si="8"/>
        <v>21</v>
      </c>
      <c r="L41" s="1196">
        <f t="shared" si="10"/>
        <v>12.42603550295858</v>
      </c>
    </row>
    <row r="42" spans="1:12" ht="9.6" customHeight="1">
      <c r="A42" s="1197" t="s">
        <v>1195</v>
      </c>
      <c r="B42" s="1198">
        <v>163</v>
      </c>
      <c r="C42" s="1199">
        <v>39</v>
      </c>
      <c r="D42" s="1196">
        <f t="shared" si="2"/>
        <v>28.260869565217391</v>
      </c>
      <c r="E42" s="1199">
        <v>99</v>
      </c>
      <c r="F42" s="1196">
        <f t="shared" si="5"/>
        <v>71.739130434782609</v>
      </c>
      <c r="G42" s="1199"/>
      <c r="H42" s="1196">
        <f t="shared" si="9"/>
        <v>0</v>
      </c>
      <c r="I42" s="1199">
        <f t="shared" si="7"/>
        <v>138</v>
      </c>
      <c r="J42" s="1196">
        <f t="shared" si="4"/>
        <v>84.662576687116569</v>
      </c>
      <c r="K42" s="1200">
        <f t="shared" si="8"/>
        <v>25</v>
      </c>
      <c r="L42" s="1196">
        <f t="shared" si="10"/>
        <v>15.337423312883436</v>
      </c>
    </row>
    <row r="43" spans="1:12" ht="9.6" customHeight="1">
      <c r="A43" s="1197" t="s">
        <v>1196</v>
      </c>
      <c r="B43" s="1198">
        <v>341</v>
      </c>
      <c r="C43" s="1199">
        <v>148</v>
      </c>
      <c r="D43" s="1196">
        <f t="shared" si="2"/>
        <v>47.284345047923324</v>
      </c>
      <c r="E43" s="1199">
        <v>165</v>
      </c>
      <c r="F43" s="1196">
        <f t="shared" si="5"/>
        <v>52.715654952076676</v>
      </c>
      <c r="G43" s="1199"/>
      <c r="H43" s="1196">
        <f t="shared" si="9"/>
        <v>0</v>
      </c>
      <c r="I43" s="1199">
        <f t="shared" si="7"/>
        <v>313</v>
      </c>
      <c r="J43" s="1196">
        <f t="shared" si="4"/>
        <v>91.78885630498533</v>
      </c>
      <c r="K43" s="1200">
        <f t="shared" si="8"/>
        <v>28</v>
      </c>
      <c r="L43" s="1196">
        <f t="shared" si="10"/>
        <v>8.2111436950146626</v>
      </c>
    </row>
    <row r="44" spans="1:12" ht="9.6" customHeight="1">
      <c r="A44" s="1197" t="s">
        <v>1368</v>
      </c>
      <c r="B44" s="1198">
        <v>77</v>
      </c>
      <c r="C44" s="1199">
        <v>12</v>
      </c>
      <c r="D44" s="1196">
        <f t="shared" si="2"/>
        <v>17.910447761194028</v>
      </c>
      <c r="E44" s="1199">
        <v>55</v>
      </c>
      <c r="F44" s="1196">
        <f t="shared" si="5"/>
        <v>82.089552238805979</v>
      </c>
      <c r="G44" s="1199"/>
      <c r="H44" s="1196"/>
      <c r="I44" s="1199">
        <f t="shared" si="7"/>
        <v>67</v>
      </c>
      <c r="J44" s="1196">
        <f t="shared" si="4"/>
        <v>87.012987012987011</v>
      </c>
      <c r="K44" s="1200">
        <f t="shared" si="8"/>
        <v>10</v>
      </c>
      <c r="L44" s="1196">
        <f t="shared" si="10"/>
        <v>12.987012987012985</v>
      </c>
    </row>
    <row r="45" spans="1:12" ht="9.9499999999999993" customHeight="1">
      <c r="A45" s="1183" t="s">
        <v>1106</v>
      </c>
      <c r="B45" s="1184">
        <f>SUM(B46:B56)</f>
        <v>2506</v>
      </c>
      <c r="C45" s="1186">
        <f>SUM(C46:C56)</f>
        <v>1460</v>
      </c>
      <c r="D45" s="1185">
        <f t="shared" si="2"/>
        <v>62.419837537409151</v>
      </c>
      <c r="E45" s="1186">
        <f>SUM(E46:E56)</f>
        <v>879</v>
      </c>
      <c r="F45" s="1185">
        <f t="shared" si="5"/>
        <v>37.580162462590849</v>
      </c>
      <c r="G45" s="1186">
        <f>SUM(G46:G56)</f>
        <v>0</v>
      </c>
      <c r="H45" s="1185">
        <f>(G45/I45)*100</f>
        <v>0</v>
      </c>
      <c r="I45" s="1186">
        <f t="shared" si="7"/>
        <v>2339</v>
      </c>
      <c r="J45" s="1185">
        <f t="shared" si="4"/>
        <v>93.335993615323218</v>
      </c>
      <c r="K45" s="2570">
        <f t="shared" si="8"/>
        <v>167</v>
      </c>
      <c r="L45" s="1185">
        <f t="shared" si="10"/>
        <v>6.6640063846767754</v>
      </c>
    </row>
    <row r="46" spans="1:12" ht="10.5" customHeight="1">
      <c r="A46" s="1197" t="s">
        <v>1198</v>
      </c>
      <c r="B46" s="1198">
        <v>624</v>
      </c>
      <c r="C46" s="1199">
        <v>354</v>
      </c>
      <c r="D46" s="1196">
        <f t="shared" si="2"/>
        <v>59.2964824120603</v>
      </c>
      <c r="E46" s="1199">
        <v>243</v>
      </c>
      <c r="F46" s="1196">
        <f t="shared" si="5"/>
        <v>40.7035175879397</v>
      </c>
      <c r="G46" s="1199"/>
      <c r="H46" s="1196">
        <f>(G46/I46)*100</f>
        <v>0</v>
      </c>
      <c r="I46" s="1199">
        <f t="shared" si="7"/>
        <v>597</v>
      </c>
      <c r="J46" s="1196">
        <f t="shared" si="4"/>
        <v>95.673076923076934</v>
      </c>
      <c r="K46" s="1200">
        <f t="shared" si="8"/>
        <v>27</v>
      </c>
      <c r="L46" s="1196">
        <f t="shared" si="10"/>
        <v>4.3269230769230766</v>
      </c>
    </row>
    <row r="47" spans="1:12" ht="9" hidden="1" customHeight="1">
      <c r="A47" s="1197" t="s">
        <v>1369</v>
      </c>
      <c r="B47" s="1198"/>
      <c r="C47" s="1199"/>
      <c r="D47" s="1196"/>
      <c r="E47" s="1199"/>
      <c r="F47" s="1196"/>
      <c r="G47" s="1199"/>
      <c r="H47" s="1196"/>
      <c r="I47" s="1199"/>
      <c r="J47" s="1196"/>
      <c r="K47" s="1200">
        <f t="shared" si="8"/>
        <v>0</v>
      </c>
      <c r="L47" s="1196"/>
    </row>
    <row r="48" spans="1:12" ht="9" customHeight="1">
      <c r="A48" s="1197" t="s">
        <v>1425</v>
      </c>
      <c r="B48" s="1198">
        <v>71</v>
      </c>
      <c r="C48" s="1199"/>
      <c r="D48" s="1196"/>
      <c r="E48" s="1199"/>
      <c r="F48" s="1196"/>
      <c r="G48" s="1199"/>
      <c r="H48" s="1196"/>
      <c r="I48" s="1199"/>
      <c r="J48" s="1196"/>
      <c r="K48" s="1200">
        <f t="shared" si="8"/>
        <v>71</v>
      </c>
      <c r="L48" s="1196">
        <f t="shared" ref="L48:L53" si="11">(K48/B48)*100</f>
        <v>100</v>
      </c>
    </row>
    <row r="49" spans="1:12" ht="9.6" customHeight="1">
      <c r="A49" s="1197" t="s">
        <v>1370</v>
      </c>
      <c r="B49" s="1198">
        <v>41</v>
      </c>
      <c r="C49" s="1199">
        <v>28</v>
      </c>
      <c r="D49" s="1196">
        <f>(C49/I49)*100</f>
        <v>84.848484848484844</v>
      </c>
      <c r="E49" s="1199">
        <v>5</v>
      </c>
      <c r="F49" s="1196">
        <f>(E49/I49)*100</f>
        <v>15.151515151515152</v>
      </c>
      <c r="G49" s="1199"/>
      <c r="H49" s="1196"/>
      <c r="I49" s="1199">
        <f>SUM(C49+E49+G49)</f>
        <v>33</v>
      </c>
      <c r="J49" s="1192">
        <f>(I49/B49)*100</f>
        <v>80.487804878048792</v>
      </c>
      <c r="K49" s="1200">
        <f t="shared" si="8"/>
        <v>8</v>
      </c>
      <c r="L49" s="1196">
        <f t="shared" si="11"/>
        <v>19.512195121951219</v>
      </c>
    </row>
    <row r="50" spans="1:12" ht="9.75" customHeight="1">
      <c r="A50" s="1197" t="s">
        <v>1371</v>
      </c>
      <c r="B50" s="1198">
        <v>500</v>
      </c>
      <c r="C50" s="1199">
        <v>289</v>
      </c>
      <c r="D50" s="1196">
        <f>(C50/I50)*100</f>
        <v>60.460251046025107</v>
      </c>
      <c r="E50" s="1199">
        <v>189</v>
      </c>
      <c r="F50" s="1196">
        <f>(E50/I50)*100</f>
        <v>39.539748953974893</v>
      </c>
      <c r="G50" s="1199"/>
      <c r="H50" s="1196"/>
      <c r="I50" s="1199">
        <f>SUM(C50+E50+G50)</f>
        <v>478</v>
      </c>
      <c r="J50" s="1192">
        <f>(I50/B50)*100</f>
        <v>95.6</v>
      </c>
      <c r="K50" s="1200">
        <f t="shared" si="8"/>
        <v>22</v>
      </c>
      <c r="L50" s="1196">
        <f t="shared" si="11"/>
        <v>4.3999999999999995</v>
      </c>
    </row>
    <row r="51" spans="1:12" ht="9" hidden="1" customHeight="1">
      <c r="A51" s="1197" t="s">
        <v>1372</v>
      </c>
      <c r="B51" s="1198"/>
      <c r="C51" s="1199"/>
      <c r="D51" s="1196" t="e">
        <f>(C51/I51)*100</f>
        <v>#DIV/0!</v>
      </c>
      <c r="E51" s="1199"/>
      <c r="F51" s="1196" t="e">
        <f>(E51/I51)*100</f>
        <v>#DIV/0!</v>
      </c>
      <c r="G51" s="1199"/>
      <c r="H51" s="1196" t="e">
        <f>(G51/I51)*100</f>
        <v>#DIV/0!</v>
      </c>
      <c r="I51" s="1199">
        <f>SUM(C51+E51+G51)</f>
        <v>0</v>
      </c>
      <c r="J51" s="1192" t="e">
        <f>(I51/B51)*100</f>
        <v>#DIV/0!</v>
      </c>
      <c r="K51" s="1200">
        <f t="shared" si="8"/>
        <v>0</v>
      </c>
      <c r="L51" s="1196" t="e">
        <f t="shared" si="11"/>
        <v>#DIV/0!</v>
      </c>
    </row>
    <row r="52" spans="1:12" ht="9" customHeight="1">
      <c r="A52" s="1197" t="s">
        <v>1334</v>
      </c>
      <c r="B52" s="1198">
        <v>23</v>
      </c>
      <c r="C52" s="1199">
        <v>14</v>
      </c>
      <c r="D52" s="1196">
        <f>(C52/I52)*100</f>
        <v>73.68421052631578</v>
      </c>
      <c r="E52" s="1199">
        <v>5</v>
      </c>
      <c r="F52" s="1196">
        <f>(E52/I52)*100</f>
        <v>26.315789473684209</v>
      </c>
      <c r="G52" s="1199"/>
      <c r="H52" s="1196"/>
      <c r="I52" s="1199">
        <f>SUM(C52+E52+G52)</f>
        <v>19</v>
      </c>
      <c r="J52" s="1192">
        <f>(I52/B52)*100</f>
        <v>82.608695652173907</v>
      </c>
      <c r="K52" s="1200">
        <f t="shared" si="8"/>
        <v>4</v>
      </c>
      <c r="L52" s="1196">
        <f t="shared" si="11"/>
        <v>17.391304347826086</v>
      </c>
    </row>
    <row r="53" spans="1:12" ht="10.5" customHeight="1">
      <c r="A53" s="1197" t="s">
        <v>1239</v>
      </c>
      <c r="B53" s="1198">
        <v>1131</v>
      </c>
      <c r="C53" s="1199">
        <v>709</v>
      </c>
      <c r="D53" s="1196">
        <f>(C53/I53)*100</f>
        <v>64.162895927601809</v>
      </c>
      <c r="E53" s="1199">
        <v>396</v>
      </c>
      <c r="F53" s="1196">
        <f>(E53/I53)*100</f>
        <v>35.837104072398191</v>
      </c>
      <c r="G53" s="1199"/>
      <c r="H53" s="1196"/>
      <c r="I53" s="1199">
        <f>SUM(C53+E53+G53)</f>
        <v>1105</v>
      </c>
      <c r="J53" s="1192">
        <f>(I53/B53)*100</f>
        <v>97.701149425287355</v>
      </c>
      <c r="K53" s="1200">
        <f t="shared" si="8"/>
        <v>26</v>
      </c>
      <c r="L53" s="1196">
        <f t="shared" si="11"/>
        <v>2.2988505747126435</v>
      </c>
    </row>
    <row r="54" spans="1:12" ht="9" hidden="1" customHeight="1">
      <c r="A54" s="1197" t="s">
        <v>1373</v>
      </c>
      <c r="B54" s="1198"/>
      <c r="C54" s="1199"/>
      <c r="D54" s="1196"/>
      <c r="E54" s="1199"/>
      <c r="F54" s="1196"/>
      <c r="G54" s="1199"/>
      <c r="H54" s="1196"/>
      <c r="I54" s="1199"/>
      <c r="J54" s="1196"/>
      <c r="K54" s="1200">
        <f t="shared" si="8"/>
        <v>0</v>
      </c>
      <c r="L54" s="1196"/>
    </row>
    <row r="55" spans="1:12" ht="9" customHeight="1">
      <c r="A55" s="1197" t="s">
        <v>1243</v>
      </c>
      <c r="B55" s="1198">
        <v>33</v>
      </c>
      <c r="C55" s="1199">
        <v>19</v>
      </c>
      <c r="D55" s="1196">
        <f>(C55/I55)*100</f>
        <v>63.333333333333329</v>
      </c>
      <c r="E55" s="1199">
        <v>11</v>
      </c>
      <c r="F55" s="1196">
        <f>(E55/I55)*100</f>
        <v>36.666666666666664</v>
      </c>
      <c r="G55" s="1199"/>
      <c r="H55" s="1196"/>
      <c r="I55" s="1199">
        <f>SUM(C55+E55+G55)</f>
        <v>30</v>
      </c>
      <c r="J55" s="1192">
        <f>(I55/B55)*100</f>
        <v>90.909090909090907</v>
      </c>
      <c r="K55" s="1200">
        <f t="shared" si="8"/>
        <v>3</v>
      </c>
      <c r="L55" s="1196">
        <f>(K55/B55)*100</f>
        <v>9.0909090909090917</v>
      </c>
    </row>
    <row r="56" spans="1:12" ht="10.5" customHeight="1">
      <c r="A56" s="1197" t="s">
        <v>1240</v>
      </c>
      <c r="B56" s="1198">
        <v>83</v>
      </c>
      <c r="C56" s="1199">
        <v>47</v>
      </c>
      <c r="D56" s="1196">
        <f t="shared" ref="D56:D78" si="12">(C56/I56)*100</f>
        <v>61.038961038961034</v>
      </c>
      <c r="E56" s="1199">
        <v>30</v>
      </c>
      <c r="F56" s="1196">
        <f t="shared" ref="F56:F78" si="13">(E56/I56)*100</f>
        <v>38.961038961038966</v>
      </c>
      <c r="G56" s="1199"/>
      <c r="H56" s="1196">
        <f>(G56/I56)*100</f>
        <v>0</v>
      </c>
      <c r="I56" s="1199">
        <f>SUM(C56+E56+G56)</f>
        <v>77</v>
      </c>
      <c r="J56" s="1196">
        <f t="shared" ref="J56:J78" si="14">(I56/B56)*100</f>
        <v>92.771084337349393</v>
      </c>
      <c r="K56" s="1200">
        <f t="shared" si="8"/>
        <v>6</v>
      </c>
      <c r="L56" s="1196">
        <f t="shared" ref="L56:L61" si="15">(K56/B56)*100</f>
        <v>7.2289156626506017</v>
      </c>
    </row>
    <row r="57" spans="1:12" ht="9.9499999999999993" customHeight="1">
      <c r="A57" s="1183" t="s">
        <v>1374</v>
      </c>
      <c r="B57" s="1201">
        <f>SUM(B58:B59)</f>
        <v>1515</v>
      </c>
      <c r="C57" s="1202">
        <f>SUM(C58:C59)</f>
        <v>787</v>
      </c>
      <c r="D57" s="1196">
        <f t="shared" si="12"/>
        <v>65.365448504983391</v>
      </c>
      <c r="E57" s="1202">
        <f>SUM(E58:E59)</f>
        <v>417</v>
      </c>
      <c r="F57" s="1195">
        <f t="shared" si="13"/>
        <v>34.634551495016616</v>
      </c>
      <c r="G57" s="1202"/>
      <c r="H57" s="1195"/>
      <c r="I57" s="1202">
        <f>SUM(C57+E57+G57)</f>
        <v>1204</v>
      </c>
      <c r="J57" s="1185">
        <f t="shared" si="14"/>
        <v>79.471947194719476</v>
      </c>
      <c r="K57" s="1202">
        <f>SUM(K58:K59)</f>
        <v>311</v>
      </c>
      <c r="L57" s="1195">
        <f t="shared" si="15"/>
        <v>20.528052805280527</v>
      </c>
    </row>
    <row r="58" spans="1:12" ht="9.6" customHeight="1">
      <c r="A58" s="1189" t="s">
        <v>1335</v>
      </c>
      <c r="B58" s="1198">
        <v>1358</v>
      </c>
      <c r="C58" s="1199">
        <v>696</v>
      </c>
      <c r="D58" s="1196">
        <f t="shared" si="12"/>
        <v>65.784499054820415</v>
      </c>
      <c r="E58" s="1199">
        <v>362</v>
      </c>
      <c r="F58" s="1196">
        <f t="shared" si="13"/>
        <v>34.215500945179585</v>
      </c>
      <c r="G58" s="1199"/>
      <c r="H58" s="1196"/>
      <c r="I58" s="1199">
        <f>SUM(C58+E58+G58)</f>
        <v>1058</v>
      </c>
      <c r="J58" s="1192">
        <f t="shared" si="14"/>
        <v>77.908689248895442</v>
      </c>
      <c r="K58" s="1200">
        <f t="shared" ref="K58:K65" si="16">SUM(B58-I58)</f>
        <v>300</v>
      </c>
      <c r="L58" s="1196">
        <f t="shared" si="15"/>
        <v>22.091310751104565</v>
      </c>
    </row>
    <row r="59" spans="1:12" ht="9.6" customHeight="1">
      <c r="A59" s="1189" t="s">
        <v>1241</v>
      </c>
      <c r="B59" s="1190">
        <v>157</v>
      </c>
      <c r="C59" s="1191">
        <v>91</v>
      </c>
      <c r="D59" s="1192">
        <f t="shared" si="12"/>
        <v>62.328767123287676</v>
      </c>
      <c r="E59" s="1191">
        <v>55</v>
      </c>
      <c r="F59" s="1192">
        <f t="shared" si="13"/>
        <v>37.671232876712331</v>
      </c>
      <c r="G59" s="1191"/>
      <c r="H59" s="1192">
        <f>(G59/I59)*100</f>
        <v>0</v>
      </c>
      <c r="I59" s="1191">
        <f>SUM(C59+E59+G59)</f>
        <v>146</v>
      </c>
      <c r="J59" s="1192">
        <f t="shared" si="14"/>
        <v>92.99363057324841</v>
      </c>
      <c r="K59" s="1200">
        <f t="shared" si="16"/>
        <v>11</v>
      </c>
      <c r="L59" s="1196">
        <f t="shared" si="15"/>
        <v>7.0063694267515926</v>
      </c>
    </row>
    <row r="60" spans="1:12" ht="9.9499999999999993" customHeight="1">
      <c r="A60" s="1183" t="s">
        <v>724</v>
      </c>
      <c r="B60" s="1184">
        <f>SUM(B61:B65)</f>
        <v>928</v>
      </c>
      <c r="C60" s="1186">
        <f>SUM(C61:C65)</f>
        <v>511</v>
      </c>
      <c r="D60" s="1185">
        <f t="shared" si="12"/>
        <v>59.418604651162788</v>
      </c>
      <c r="E60" s="1186">
        <f>SUM(E61:E65)</f>
        <v>349</v>
      </c>
      <c r="F60" s="1185">
        <f t="shared" si="13"/>
        <v>40.581395348837205</v>
      </c>
      <c r="G60" s="1186">
        <f>SUM(G61:G65)</f>
        <v>0</v>
      </c>
      <c r="H60" s="1185">
        <f>(G60/I60)*100</f>
        <v>0</v>
      </c>
      <c r="I60" s="1186">
        <f>SUM(I61:I65)</f>
        <v>860</v>
      </c>
      <c r="J60" s="1185">
        <f t="shared" si="14"/>
        <v>92.672413793103445</v>
      </c>
      <c r="K60" s="2570">
        <f t="shared" si="16"/>
        <v>68</v>
      </c>
      <c r="L60" s="1195">
        <f t="shared" si="15"/>
        <v>7.3275862068965507</v>
      </c>
    </row>
    <row r="61" spans="1:12" ht="9.6" customHeight="1">
      <c r="A61" s="1197" t="s">
        <v>1375</v>
      </c>
      <c r="B61" s="1198">
        <v>367</v>
      </c>
      <c r="C61" s="1199">
        <v>198</v>
      </c>
      <c r="D61" s="1196">
        <f t="shared" si="12"/>
        <v>63.87096774193548</v>
      </c>
      <c r="E61" s="1199">
        <v>112</v>
      </c>
      <c r="F61" s="1196">
        <f t="shared" si="13"/>
        <v>36.129032258064512</v>
      </c>
      <c r="G61" s="1199"/>
      <c r="H61" s="1196">
        <f>(G61/I61)*100</f>
        <v>0</v>
      </c>
      <c r="I61" s="1199">
        <f t="shared" ref="I61:I66" si="17">SUM(C61+E61+G61)</f>
        <v>310</v>
      </c>
      <c r="J61" s="1196">
        <f t="shared" si="14"/>
        <v>84.46866485013625</v>
      </c>
      <c r="K61" s="1200">
        <f t="shared" si="16"/>
        <v>57</v>
      </c>
      <c r="L61" s="1196">
        <f t="shared" si="15"/>
        <v>15.531335149863759</v>
      </c>
    </row>
    <row r="62" spans="1:12" ht="9.6" customHeight="1">
      <c r="A62" s="1197" t="s">
        <v>1370</v>
      </c>
      <c r="B62" s="1198">
        <v>36</v>
      </c>
      <c r="C62" s="1199">
        <v>30</v>
      </c>
      <c r="D62" s="1196">
        <f t="shared" si="12"/>
        <v>85.714285714285708</v>
      </c>
      <c r="E62" s="1199">
        <v>5</v>
      </c>
      <c r="F62" s="1196">
        <f t="shared" si="13"/>
        <v>14.285714285714285</v>
      </c>
      <c r="G62" s="1199"/>
      <c r="H62" s="1196"/>
      <c r="I62" s="1199">
        <f t="shared" si="17"/>
        <v>35</v>
      </c>
      <c r="J62" s="1192">
        <f t="shared" si="14"/>
        <v>97.222222222222214</v>
      </c>
      <c r="K62" s="1200">
        <f t="shared" si="16"/>
        <v>1</v>
      </c>
      <c r="L62" s="1196">
        <f t="shared" ref="L62:L68" si="18">(K62/B62)*100</f>
        <v>2.7777777777777777</v>
      </c>
    </row>
    <row r="63" spans="1:12" ht="9.6" customHeight="1">
      <c r="A63" s="1197" t="s">
        <v>1376</v>
      </c>
      <c r="B63" s="1198">
        <v>79</v>
      </c>
      <c r="C63" s="1199">
        <v>55</v>
      </c>
      <c r="D63" s="1196">
        <f t="shared" si="12"/>
        <v>75.342465753424662</v>
      </c>
      <c r="E63" s="1199">
        <v>18</v>
      </c>
      <c r="F63" s="1196">
        <f t="shared" si="13"/>
        <v>24.657534246575342</v>
      </c>
      <c r="G63" s="1199"/>
      <c r="H63" s="1196">
        <f t="shared" ref="H63:H68" si="19">(G63/I63)*100</f>
        <v>0</v>
      </c>
      <c r="I63" s="1199">
        <f t="shared" si="17"/>
        <v>73</v>
      </c>
      <c r="J63" s="1196">
        <f t="shared" si="14"/>
        <v>92.405063291139243</v>
      </c>
      <c r="K63" s="1200">
        <f t="shared" si="16"/>
        <v>6</v>
      </c>
      <c r="L63" s="1196">
        <f t="shared" si="18"/>
        <v>7.59493670886076</v>
      </c>
    </row>
    <row r="64" spans="1:12" ht="9.6" customHeight="1">
      <c r="A64" s="1197" t="s">
        <v>1377</v>
      </c>
      <c r="B64" s="1198">
        <v>387</v>
      </c>
      <c r="C64" s="1199">
        <v>189</v>
      </c>
      <c r="D64" s="1196">
        <f t="shared" si="12"/>
        <v>49.21875</v>
      </c>
      <c r="E64" s="1199">
        <v>195</v>
      </c>
      <c r="F64" s="1196">
        <f t="shared" si="13"/>
        <v>50.78125</v>
      </c>
      <c r="G64" s="1199"/>
      <c r="H64" s="1196">
        <f t="shared" si="19"/>
        <v>0</v>
      </c>
      <c r="I64" s="1199">
        <f t="shared" si="17"/>
        <v>384</v>
      </c>
      <c r="J64" s="1196">
        <f t="shared" si="14"/>
        <v>99.224806201550393</v>
      </c>
      <c r="K64" s="1200">
        <f t="shared" si="16"/>
        <v>3</v>
      </c>
      <c r="L64" s="1196">
        <f t="shared" si="18"/>
        <v>0.77519379844961245</v>
      </c>
    </row>
    <row r="65" spans="1:35" ht="9.6" customHeight="1">
      <c r="A65" s="1197" t="s">
        <v>1378</v>
      </c>
      <c r="B65" s="1198">
        <v>59</v>
      </c>
      <c r="C65" s="1199">
        <v>39</v>
      </c>
      <c r="D65" s="1196">
        <f t="shared" si="12"/>
        <v>67.241379310344826</v>
      </c>
      <c r="E65" s="1200">
        <v>19</v>
      </c>
      <c r="F65" s="1196">
        <f t="shared" si="13"/>
        <v>32.758620689655174</v>
      </c>
      <c r="G65" s="1199"/>
      <c r="H65" s="1196">
        <f t="shared" si="19"/>
        <v>0</v>
      </c>
      <c r="I65" s="1199">
        <f t="shared" si="17"/>
        <v>58</v>
      </c>
      <c r="J65" s="1196">
        <f t="shared" si="14"/>
        <v>98.305084745762713</v>
      </c>
      <c r="K65" s="1200">
        <f t="shared" si="16"/>
        <v>1</v>
      </c>
      <c r="L65" s="1196">
        <f t="shared" si="18"/>
        <v>1.6949152542372881</v>
      </c>
    </row>
    <row r="66" spans="1:35" ht="9.9499999999999993" customHeight="1">
      <c r="A66" s="1183" t="s">
        <v>1379</v>
      </c>
      <c r="B66" s="1184">
        <v>435</v>
      </c>
      <c r="C66" s="1186">
        <v>206</v>
      </c>
      <c r="D66" s="1185">
        <f t="shared" si="12"/>
        <v>49.519230769230774</v>
      </c>
      <c r="E66" s="1186">
        <v>210</v>
      </c>
      <c r="F66" s="1185">
        <f t="shared" si="13"/>
        <v>50.480769230769226</v>
      </c>
      <c r="G66" s="1186"/>
      <c r="H66" s="1185">
        <f t="shared" si="19"/>
        <v>0</v>
      </c>
      <c r="I66" s="1186">
        <f t="shared" si="17"/>
        <v>416</v>
      </c>
      <c r="J66" s="1185">
        <f t="shared" si="14"/>
        <v>95.632183908045974</v>
      </c>
      <c r="K66" s="1187">
        <v>19</v>
      </c>
      <c r="L66" s="1195">
        <f t="shared" si="18"/>
        <v>4.3678160919540225</v>
      </c>
    </row>
    <row r="67" spans="1:35" ht="9.9499999999999993" customHeight="1">
      <c r="A67" s="1183" t="s">
        <v>732</v>
      </c>
      <c r="B67" s="1184">
        <f>SUM(B68:B71)</f>
        <v>117</v>
      </c>
      <c r="C67" s="1186">
        <f>SUM(C68:C71)</f>
        <v>44</v>
      </c>
      <c r="D67" s="1185">
        <f t="shared" si="12"/>
        <v>39.285714285714285</v>
      </c>
      <c r="E67" s="1186">
        <f>SUM(E68:E71)</f>
        <v>68</v>
      </c>
      <c r="F67" s="1185">
        <f t="shared" si="13"/>
        <v>60.714285714285708</v>
      </c>
      <c r="G67" s="1187"/>
      <c r="H67" s="1185">
        <f t="shared" si="19"/>
        <v>0</v>
      </c>
      <c r="I67" s="1186">
        <f>SUM(I68:I71)</f>
        <v>112</v>
      </c>
      <c r="J67" s="1185">
        <f t="shared" si="14"/>
        <v>95.726495726495727</v>
      </c>
      <c r="K67" s="1186">
        <f>SUM(K68:K71)</f>
        <v>5</v>
      </c>
      <c r="L67" s="1195">
        <f t="shared" si="18"/>
        <v>4.2735042735042734</v>
      </c>
    </row>
    <row r="68" spans="1:35" ht="9.6" customHeight="1">
      <c r="A68" s="1197" t="s">
        <v>1375</v>
      </c>
      <c r="B68" s="1198">
        <v>68</v>
      </c>
      <c r="C68" s="1199">
        <v>19</v>
      </c>
      <c r="D68" s="1196">
        <f t="shared" si="12"/>
        <v>30.158730158730158</v>
      </c>
      <c r="E68" s="1199">
        <v>44</v>
      </c>
      <c r="F68" s="1196">
        <f t="shared" si="13"/>
        <v>69.841269841269835</v>
      </c>
      <c r="G68" s="1200"/>
      <c r="H68" s="1196">
        <f t="shared" si="19"/>
        <v>0</v>
      </c>
      <c r="I68" s="1199">
        <f t="shared" ref="I68:I78" si="20">SUM(C68+E68+G68)</f>
        <v>63</v>
      </c>
      <c r="J68" s="1196">
        <f t="shared" si="14"/>
        <v>92.64705882352942</v>
      </c>
      <c r="K68" s="1200">
        <f>SUM(B68-I68)</f>
        <v>5</v>
      </c>
      <c r="L68" s="1196">
        <f t="shared" si="18"/>
        <v>7.3529411764705888</v>
      </c>
    </row>
    <row r="69" spans="1:35" ht="9.6" customHeight="1">
      <c r="A69" s="1197" t="s">
        <v>1340</v>
      </c>
      <c r="B69" s="1198">
        <v>10</v>
      </c>
      <c r="C69" s="1199">
        <v>7</v>
      </c>
      <c r="D69" s="1196">
        <f t="shared" si="12"/>
        <v>70</v>
      </c>
      <c r="E69" s="1199">
        <v>3</v>
      </c>
      <c r="F69" s="1196">
        <f t="shared" si="13"/>
        <v>30</v>
      </c>
      <c r="G69" s="1199"/>
      <c r="H69" s="1196"/>
      <c r="I69" s="1199">
        <f t="shared" si="20"/>
        <v>10</v>
      </c>
      <c r="J69" s="1196">
        <f t="shared" si="14"/>
        <v>100</v>
      </c>
      <c r="K69" s="1200"/>
      <c r="L69" s="1196"/>
    </row>
    <row r="70" spans="1:35" ht="9.6" customHeight="1">
      <c r="A70" s="1197" t="s">
        <v>1116</v>
      </c>
      <c r="B70" s="1198">
        <v>21</v>
      </c>
      <c r="C70" s="1199">
        <v>11</v>
      </c>
      <c r="D70" s="1196">
        <f t="shared" si="12"/>
        <v>52.380952380952387</v>
      </c>
      <c r="E70" s="1199">
        <v>10</v>
      </c>
      <c r="F70" s="1196">
        <f t="shared" si="13"/>
        <v>47.619047619047613</v>
      </c>
      <c r="G70" s="1199"/>
      <c r="H70" s="1196"/>
      <c r="I70" s="1199">
        <f t="shared" si="20"/>
        <v>21</v>
      </c>
      <c r="J70" s="1196">
        <f t="shared" si="14"/>
        <v>100</v>
      </c>
      <c r="K70" s="1200"/>
      <c r="L70" s="1200"/>
    </row>
    <row r="71" spans="1:35" ht="9.6" customHeight="1">
      <c r="A71" s="1197" t="s">
        <v>1117</v>
      </c>
      <c r="B71" s="1198">
        <v>18</v>
      </c>
      <c r="C71" s="1199">
        <v>7</v>
      </c>
      <c r="D71" s="1196">
        <f t="shared" si="12"/>
        <v>38.888888888888893</v>
      </c>
      <c r="E71" s="1199">
        <v>11</v>
      </c>
      <c r="F71" s="1196">
        <f t="shared" si="13"/>
        <v>61.111111111111114</v>
      </c>
      <c r="G71" s="1199"/>
      <c r="H71" s="1196"/>
      <c r="I71" s="1199">
        <f t="shared" si="20"/>
        <v>18</v>
      </c>
      <c r="J71" s="1196">
        <f t="shared" si="14"/>
        <v>100</v>
      </c>
      <c r="K71" s="1200"/>
      <c r="L71" s="1200"/>
    </row>
    <row r="72" spans="1:35" ht="9.6" customHeight="1">
      <c r="A72" s="1183" t="s">
        <v>1380</v>
      </c>
      <c r="B72" s="1184">
        <v>65</v>
      </c>
      <c r="C72" s="1186">
        <v>58</v>
      </c>
      <c r="D72" s="1185">
        <f t="shared" si="12"/>
        <v>92.063492063492063</v>
      </c>
      <c r="E72" s="1186">
        <v>5</v>
      </c>
      <c r="F72" s="1185">
        <f t="shared" si="13"/>
        <v>7.9365079365079358</v>
      </c>
      <c r="G72" s="1186"/>
      <c r="H72" s="1185"/>
      <c r="I72" s="1186">
        <f t="shared" si="20"/>
        <v>63</v>
      </c>
      <c r="J72" s="1185">
        <f t="shared" si="14"/>
        <v>96.92307692307692</v>
      </c>
      <c r="K72" s="2570">
        <f>SUM(B72-I72)</f>
        <v>2</v>
      </c>
      <c r="L72" s="1195">
        <f t="shared" ref="L72:L78" si="21">(K72/B72)*100</f>
        <v>3.0769230769230771</v>
      </c>
    </row>
    <row r="73" spans="1:35" ht="9.6" customHeight="1">
      <c r="A73" s="1183" t="s">
        <v>733</v>
      </c>
      <c r="B73" s="1184">
        <v>741</v>
      </c>
      <c r="C73" s="1186">
        <v>547</v>
      </c>
      <c r="D73" s="1185">
        <f t="shared" si="12"/>
        <v>74.219810040705553</v>
      </c>
      <c r="E73" s="1186">
        <v>190</v>
      </c>
      <c r="F73" s="1185">
        <f t="shared" si="13"/>
        <v>25.780189959294436</v>
      </c>
      <c r="G73" s="1187"/>
      <c r="H73" s="1185"/>
      <c r="I73" s="1186">
        <f t="shared" si="20"/>
        <v>737</v>
      </c>
      <c r="J73" s="1185">
        <f t="shared" si="14"/>
        <v>99.460188933873141</v>
      </c>
      <c r="K73" s="2570">
        <f>SUM(B73-I73)</f>
        <v>4</v>
      </c>
      <c r="L73" s="1195">
        <f t="shared" si="21"/>
        <v>0.53981106612685559</v>
      </c>
    </row>
    <row r="74" spans="1:35" ht="9.6" customHeight="1">
      <c r="A74" s="1183" t="s">
        <v>1249</v>
      </c>
      <c r="B74" s="1184">
        <v>264</v>
      </c>
      <c r="C74" s="1186">
        <v>89</v>
      </c>
      <c r="D74" s="1185">
        <f t="shared" si="12"/>
        <v>34.496124031007753</v>
      </c>
      <c r="E74" s="1186">
        <v>169</v>
      </c>
      <c r="F74" s="1185">
        <f t="shared" si="13"/>
        <v>65.503875968992247</v>
      </c>
      <c r="G74" s="1186"/>
      <c r="H74" s="1185">
        <f>(G74/I74)*100</f>
        <v>0</v>
      </c>
      <c r="I74" s="1186">
        <f t="shared" si="20"/>
        <v>258</v>
      </c>
      <c r="J74" s="1185">
        <f t="shared" si="14"/>
        <v>97.727272727272734</v>
      </c>
      <c r="K74" s="2570">
        <f>SUM(B74-I74)</f>
        <v>6</v>
      </c>
      <c r="L74" s="1195">
        <f t="shared" si="21"/>
        <v>2.2727272727272729</v>
      </c>
    </row>
    <row r="75" spans="1:35" ht="9.6" customHeight="1">
      <c r="A75" s="1183" t="s">
        <v>727</v>
      </c>
      <c r="B75" s="1184">
        <v>317</v>
      </c>
      <c r="C75" s="1186">
        <v>164</v>
      </c>
      <c r="D75" s="1185">
        <f t="shared" si="12"/>
        <v>53.074433656957929</v>
      </c>
      <c r="E75" s="1186">
        <v>145</v>
      </c>
      <c r="F75" s="1185">
        <f t="shared" si="13"/>
        <v>46.925566343042071</v>
      </c>
      <c r="G75" s="1186"/>
      <c r="H75" s="1185">
        <f>(G75/I75)*100</f>
        <v>0</v>
      </c>
      <c r="I75" s="1186">
        <f t="shared" si="20"/>
        <v>309</v>
      </c>
      <c r="J75" s="1185">
        <f t="shared" si="14"/>
        <v>97.476340694006311</v>
      </c>
      <c r="K75" s="2570">
        <f>SUM(B75-I75)</f>
        <v>8</v>
      </c>
      <c r="L75" s="1195">
        <f t="shared" si="21"/>
        <v>2.5236593059936907</v>
      </c>
    </row>
    <row r="76" spans="1:35" ht="9.6" customHeight="1">
      <c r="A76" s="1183" t="s">
        <v>728</v>
      </c>
      <c r="B76" s="1184">
        <f>SUM(B77:B78)</f>
        <v>628</v>
      </c>
      <c r="C76" s="1186">
        <f>SUM(C77:C78)</f>
        <v>399</v>
      </c>
      <c r="D76" s="1185">
        <f t="shared" si="12"/>
        <v>64.878048780487802</v>
      </c>
      <c r="E76" s="1186">
        <f>SUM(E77:E78)</f>
        <v>216</v>
      </c>
      <c r="F76" s="1185">
        <f t="shared" si="13"/>
        <v>35.121951219512191</v>
      </c>
      <c r="G76" s="1186"/>
      <c r="H76" s="1185"/>
      <c r="I76" s="1186">
        <f t="shared" si="20"/>
        <v>615</v>
      </c>
      <c r="J76" s="1185">
        <f t="shared" si="14"/>
        <v>97.929936305732483</v>
      </c>
      <c r="K76" s="1186">
        <f>SUM(E76+G76+I76)</f>
        <v>831</v>
      </c>
      <c r="L76" s="1195">
        <f t="shared" si="21"/>
        <v>132.32484076433121</v>
      </c>
    </row>
    <row r="77" spans="1:35" ht="9.6" customHeight="1">
      <c r="A77" s="1189" t="s">
        <v>1381</v>
      </c>
      <c r="B77" s="1190">
        <v>572</v>
      </c>
      <c r="C77" s="1191">
        <v>351</v>
      </c>
      <c r="D77" s="1192">
        <f t="shared" si="12"/>
        <v>62.678571428571431</v>
      </c>
      <c r="E77" s="1191">
        <v>209</v>
      </c>
      <c r="F77" s="1192">
        <f t="shared" si="13"/>
        <v>37.321428571428569</v>
      </c>
      <c r="G77" s="1186"/>
      <c r="H77" s="1185"/>
      <c r="I77" s="1191">
        <f t="shared" si="20"/>
        <v>560</v>
      </c>
      <c r="J77" s="1192">
        <f t="shared" si="14"/>
        <v>97.902097902097907</v>
      </c>
      <c r="K77" s="1200">
        <f>SUM(B77-I77)</f>
        <v>12</v>
      </c>
      <c r="L77" s="1196">
        <f t="shared" si="21"/>
        <v>2.0979020979020979</v>
      </c>
    </row>
    <row r="78" spans="1:35" ht="9.6" customHeight="1">
      <c r="A78" s="1189" t="s">
        <v>1382</v>
      </c>
      <c r="B78" s="1190">
        <v>56</v>
      </c>
      <c r="C78" s="1191">
        <v>48</v>
      </c>
      <c r="D78" s="1192">
        <f t="shared" si="12"/>
        <v>87.272727272727266</v>
      </c>
      <c r="E78" s="1191">
        <v>7</v>
      </c>
      <c r="F78" s="1192">
        <f t="shared" si="13"/>
        <v>12.727272727272727</v>
      </c>
      <c r="G78" s="1191"/>
      <c r="H78" s="1192">
        <f>(G78/I78)*100</f>
        <v>0</v>
      </c>
      <c r="I78" s="1191">
        <f t="shared" si="20"/>
        <v>55</v>
      </c>
      <c r="J78" s="1192">
        <f t="shared" si="14"/>
        <v>98.214285714285708</v>
      </c>
      <c r="K78" s="1200">
        <f>SUM(B78-I78)</f>
        <v>1</v>
      </c>
      <c r="L78" s="1196">
        <f t="shared" si="21"/>
        <v>1.7857142857142856</v>
      </c>
      <c r="M78" s="1203"/>
      <c r="N78" s="1203"/>
      <c r="O78" s="1203"/>
      <c r="P78" s="1203"/>
      <c r="Q78" s="1203"/>
      <c r="R78" s="1203"/>
      <c r="S78" s="1203"/>
      <c r="T78" s="1203"/>
      <c r="U78" s="1203"/>
      <c r="V78" s="1203"/>
      <c r="W78" s="1203"/>
      <c r="X78" s="1203"/>
      <c r="Y78" s="1203"/>
      <c r="Z78" s="1203"/>
      <c r="AA78" s="1203"/>
      <c r="AB78" s="1203"/>
      <c r="AC78" s="1203"/>
      <c r="AD78" s="1203"/>
      <c r="AE78" s="1203"/>
      <c r="AF78" s="1203"/>
      <c r="AG78" s="1203"/>
      <c r="AH78" s="1203"/>
      <c r="AI78" s="1203"/>
    </row>
    <row r="79" spans="1:35" ht="15" customHeight="1">
      <c r="A79" s="1204"/>
      <c r="B79" s="1154"/>
      <c r="C79" s="1154"/>
      <c r="D79" s="1154"/>
      <c r="F79" s="1154"/>
      <c r="G79" s="1154"/>
      <c r="H79" s="1154"/>
      <c r="I79" s="1154"/>
      <c r="J79" s="1154"/>
      <c r="K79" s="1205" t="s">
        <v>1402</v>
      </c>
      <c r="L79" s="1206"/>
    </row>
  </sheetData>
  <sheetProtection password="CA55" sheet="1" objects="1" scenarios="1"/>
  <mergeCells count="4">
    <mergeCell ref="A1:L1"/>
    <mergeCell ref="A3:L3"/>
    <mergeCell ref="A4:L4"/>
    <mergeCell ref="A6:L6"/>
  </mergeCells>
  <phoneticPr fontId="101" type="noConversion"/>
  <printOptions horizontalCentered="1"/>
  <pageMargins left="0.59055118110236227" right="0.75" top="0.19685039370078741" bottom="1" header="0" footer="0"/>
  <pageSetup scale="75" firstPageNumber="34" orientation="landscape" useFirstPageNumber="1" horizontalDpi="300" verticalDpi="300" r:id="rId1"/>
  <headerFooter alignWithMargins="0">
    <oddHeader>&amp;R&amp;"Helv,Negrita"&amp;12&amp;[35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syncVertical="1" syncRef="A2" transitionEvaluation="1">
    <pageSetUpPr fitToPage="1"/>
  </sheetPr>
  <dimension ref="A1:Y88"/>
  <sheetViews>
    <sheetView showGridLines="0" topLeftCell="A2" workbookViewId="0">
      <selection activeCell="C38" sqref="C38"/>
    </sheetView>
  </sheetViews>
  <sheetFormatPr baseColWidth="10" defaultColWidth="9.83203125" defaultRowHeight="10.5"/>
  <cols>
    <col min="1" max="1" width="39" style="2923" customWidth="1"/>
    <col min="2" max="2" width="13.33203125" style="2923" bestFit="1" customWidth="1"/>
    <col min="3" max="3" width="16.1640625" style="2923" bestFit="1" customWidth="1"/>
    <col min="4" max="6" width="10.83203125" style="2923" customWidth="1"/>
    <col min="7" max="7" width="13.5" style="2923" bestFit="1" customWidth="1"/>
    <col min="8" max="8" width="9.83203125" style="2923" customWidth="1"/>
    <col min="9" max="9" width="15" style="2923" customWidth="1"/>
    <col min="10" max="10" width="14.83203125" style="2923" customWidth="1"/>
    <col min="11" max="11" width="0" style="2923" hidden="1" customWidth="1"/>
    <col min="12" max="19" width="9.83203125" style="2923"/>
    <col min="20" max="20" width="6.83203125" style="2923" customWidth="1"/>
    <col min="21" max="21" width="5.83203125" style="2923" customWidth="1"/>
    <col min="22" max="22" width="9.83203125" style="2923"/>
    <col min="23" max="23" width="3.83203125" style="2923" customWidth="1"/>
    <col min="24" max="24" width="10.83203125" style="2923" customWidth="1"/>
    <col min="25" max="25" width="5.83203125" style="2923" customWidth="1"/>
    <col min="26" max="26" width="9.83203125" style="2923"/>
    <col min="27" max="27" width="3.83203125" style="2923" customWidth="1"/>
    <col min="28" max="28" width="9.83203125" style="2923"/>
    <col min="29" max="29" width="3.83203125" style="2923" customWidth="1"/>
    <col min="30" max="16384" width="9.83203125" style="2923"/>
  </cols>
  <sheetData>
    <row r="1" spans="1:25" ht="23.25" customHeight="1">
      <c r="A1" s="3481" t="s">
        <v>359</v>
      </c>
      <c r="B1" s="3481"/>
      <c r="C1" s="3481"/>
      <c r="D1" s="3481"/>
      <c r="E1" s="3481"/>
      <c r="F1" s="3481"/>
      <c r="G1" s="3481"/>
      <c r="H1" s="3481"/>
      <c r="I1" s="3481"/>
      <c r="J1" s="3481"/>
      <c r="K1" s="2922"/>
      <c r="L1" s="2922"/>
      <c r="M1" s="2922"/>
      <c r="N1" s="2922"/>
      <c r="O1" s="2922"/>
      <c r="P1" s="2922"/>
      <c r="Q1" s="2922"/>
      <c r="R1" s="2922"/>
      <c r="S1" s="2922"/>
      <c r="T1" s="2922"/>
      <c r="U1" s="2922"/>
    </row>
    <row r="2" spans="1:25" ht="15" customHeight="1">
      <c r="A2" s="2924"/>
      <c r="B2" s="2925"/>
      <c r="C2" s="2924"/>
      <c r="D2" s="2924"/>
      <c r="E2" s="2924"/>
      <c r="F2" s="2924"/>
      <c r="G2" s="2924"/>
      <c r="H2" s="2924"/>
      <c r="I2" s="2924"/>
      <c r="J2" s="2924"/>
      <c r="K2" s="2922"/>
      <c r="L2" s="2922"/>
      <c r="M2" s="2922"/>
      <c r="N2" s="2922"/>
      <c r="O2" s="2922"/>
      <c r="P2" s="2922"/>
      <c r="Q2" s="2922"/>
      <c r="R2" s="2922"/>
      <c r="S2" s="2922"/>
      <c r="T2" s="2922"/>
      <c r="U2" s="2922"/>
    </row>
    <row r="3" spans="1:25" ht="15" customHeight="1">
      <c r="A3" s="3482" t="s">
        <v>1346</v>
      </c>
      <c r="B3" s="3482"/>
      <c r="C3" s="3482"/>
      <c r="D3" s="3482"/>
      <c r="E3" s="3482"/>
      <c r="F3" s="3482"/>
      <c r="G3" s="3482"/>
      <c r="H3" s="3482"/>
      <c r="I3" s="3482"/>
      <c r="J3" s="3482"/>
      <c r="K3" s="2922"/>
      <c r="L3" s="2922"/>
      <c r="M3" s="2922"/>
      <c r="N3" s="2922"/>
      <c r="O3" s="2922"/>
      <c r="P3" s="2922"/>
      <c r="Q3" s="2922"/>
      <c r="R3" s="2922"/>
      <c r="S3" s="2922"/>
      <c r="T3" s="2922"/>
      <c r="U3" s="2922"/>
    </row>
    <row r="4" spans="1:25" ht="15" customHeight="1">
      <c r="A4" s="3482" t="s">
        <v>916</v>
      </c>
      <c r="B4" s="3482"/>
      <c r="C4" s="3482"/>
      <c r="D4" s="3482"/>
      <c r="E4" s="3482"/>
      <c r="F4" s="3482"/>
      <c r="G4" s="3482"/>
      <c r="H4" s="3482"/>
      <c r="I4" s="3482"/>
      <c r="J4" s="3482"/>
      <c r="K4" s="2922"/>
      <c r="L4" s="2922"/>
      <c r="M4" s="2922"/>
      <c r="N4" s="2922"/>
      <c r="O4" s="2922"/>
      <c r="P4" s="2922"/>
      <c r="Q4" s="2922"/>
      <c r="R4" s="2922"/>
      <c r="S4" s="2922"/>
      <c r="T4" s="2922"/>
      <c r="U4" s="2922"/>
    </row>
    <row r="5" spans="1:25" ht="15" customHeight="1">
      <c r="A5" s="2925"/>
      <c r="B5" s="2925"/>
      <c r="C5" s="2924"/>
      <c r="D5" s="2924"/>
      <c r="E5" s="2924"/>
      <c r="F5" s="2924"/>
      <c r="G5" s="2924"/>
      <c r="H5" s="2924"/>
      <c r="I5" s="2924"/>
      <c r="J5" s="2924"/>
      <c r="K5" s="2922"/>
      <c r="L5" s="2922"/>
      <c r="M5" s="2922"/>
      <c r="N5" s="2922"/>
      <c r="O5" s="2922"/>
      <c r="P5" s="2922"/>
      <c r="Q5" s="2922"/>
      <c r="R5" s="2922"/>
      <c r="S5" s="2922"/>
      <c r="T5" s="2922"/>
      <c r="U5" s="2922"/>
    </row>
    <row r="6" spans="1:25" ht="15" customHeight="1">
      <c r="A6" s="3483" t="s">
        <v>917</v>
      </c>
      <c r="B6" s="3483"/>
      <c r="C6" s="3483"/>
      <c r="D6" s="3483"/>
      <c r="E6" s="3483"/>
      <c r="F6" s="3483"/>
      <c r="G6" s="3483"/>
      <c r="H6" s="3483"/>
      <c r="I6" s="3483"/>
      <c r="J6" s="3483"/>
    </row>
    <row r="7" spans="1:25" ht="15" customHeight="1">
      <c r="A7" s="2926"/>
      <c r="B7" s="2927"/>
      <c r="C7" s="2928"/>
      <c r="D7" s="2929"/>
      <c r="E7" s="2930"/>
      <c r="F7" s="2930"/>
      <c r="G7" s="2930"/>
      <c r="H7" s="2929"/>
      <c r="I7" s="2931"/>
      <c r="J7" s="2932"/>
      <c r="K7" s="2933"/>
    </row>
    <row r="8" spans="1:25" ht="15" customHeight="1">
      <c r="A8" s="2927"/>
      <c r="B8" s="2927"/>
      <c r="C8" s="3476" t="s">
        <v>918</v>
      </c>
      <c r="D8" s="3477"/>
      <c r="E8" s="3476" t="s">
        <v>919</v>
      </c>
      <c r="F8" s="3478"/>
      <c r="G8" s="3478"/>
      <c r="H8" s="3477"/>
      <c r="I8" s="3476" t="s">
        <v>1349</v>
      </c>
      <c r="J8" s="3477"/>
      <c r="K8" s="2934"/>
      <c r="L8" s="2935"/>
      <c r="M8" s="2922"/>
      <c r="N8" s="2922"/>
      <c r="O8" s="2922"/>
      <c r="P8" s="2922"/>
      <c r="Q8" s="2922"/>
      <c r="R8" s="2922"/>
      <c r="S8" s="2922"/>
      <c r="T8" s="2922"/>
      <c r="U8" s="2922"/>
      <c r="V8" s="2922"/>
      <c r="W8" s="2922"/>
      <c r="X8" s="2922"/>
    </row>
    <row r="9" spans="1:25" ht="15" customHeight="1">
      <c r="A9" s="2927"/>
      <c r="B9" s="2936" t="s">
        <v>464</v>
      </c>
      <c r="C9" s="2936" t="s">
        <v>1353</v>
      </c>
      <c r="D9" s="2936" t="s">
        <v>1354</v>
      </c>
      <c r="E9" s="2936" t="s">
        <v>1355</v>
      </c>
      <c r="F9" s="2937" t="s">
        <v>1354</v>
      </c>
      <c r="G9" s="2936" t="s">
        <v>1350</v>
      </c>
      <c r="H9" s="2938" t="s">
        <v>1354</v>
      </c>
      <c r="I9" s="3479" t="s">
        <v>920</v>
      </c>
      <c r="J9" s="3480"/>
      <c r="K9" s="2933"/>
      <c r="M9" s="2922"/>
      <c r="N9" s="2922"/>
      <c r="O9" s="2922"/>
      <c r="P9" s="2922"/>
      <c r="Q9" s="2922"/>
      <c r="R9" s="2922"/>
      <c r="S9" s="2922"/>
      <c r="T9" s="2922"/>
      <c r="U9" s="2922"/>
      <c r="V9" s="2922"/>
      <c r="W9" s="2922"/>
      <c r="Y9" s="2922"/>
    </row>
    <row r="10" spans="1:25" ht="15" customHeight="1">
      <c r="A10" s="2939" t="s">
        <v>1404</v>
      </c>
      <c r="B10" s="2936" t="s">
        <v>363</v>
      </c>
      <c r="C10" s="2936" t="s">
        <v>1359</v>
      </c>
      <c r="D10" s="2936" t="s">
        <v>1360</v>
      </c>
      <c r="E10" s="2936" t="s">
        <v>1359</v>
      </c>
      <c r="F10" s="2937" t="s">
        <v>1360</v>
      </c>
      <c r="G10" s="2936" t="s">
        <v>1357</v>
      </c>
      <c r="H10" s="2940" t="s">
        <v>921</v>
      </c>
      <c r="I10" s="3474" t="s">
        <v>1358</v>
      </c>
      <c r="J10" s="3475"/>
      <c r="K10" s="2934"/>
      <c r="M10" s="2922"/>
      <c r="N10" s="2922"/>
      <c r="O10" s="2922"/>
      <c r="P10" s="2922"/>
      <c r="Q10" s="2922"/>
      <c r="R10" s="2922"/>
      <c r="S10" s="2922"/>
      <c r="W10" s="2922"/>
      <c r="Y10" s="2922"/>
    </row>
    <row r="11" spans="1:25" ht="15" customHeight="1">
      <c r="A11" s="2941"/>
      <c r="B11" s="2942"/>
      <c r="C11" s="2943"/>
      <c r="D11" s="2944"/>
      <c r="E11" s="2943"/>
      <c r="F11" s="2945"/>
      <c r="G11" s="2946" t="s">
        <v>1362</v>
      </c>
      <c r="H11" s="2944"/>
      <c r="I11" s="2947" t="s">
        <v>922</v>
      </c>
      <c r="J11" s="2948" t="s">
        <v>923</v>
      </c>
      <c r="K11" s="2949"/>
      <c r="M11" s="2922"/>
      <c r="N11" s="2922"/>
      <c r="O11" s="2922"/>
      <c r="P11" s="2922"/>
      <c r="Q11" s="2922"/>
      <c r="R11" s="2922"/>
      <c r="S11" s="2922"/>
      <c r="W11" s="2922"/>
      <c r="Y11" s="2922"/>
    </row>
    <row r="12" spans="1:25" ht="20.25" customHeight="1">
      <c r="A12" s="2950" t="s">
        <v>380</v>
      </c>
      <c r="B12" s="2951">
        <f>SUM(B13:B28)</f>
        <v>12049</v>
      </c>
      <c r="C12" s="2952">
        <f>SUM(C13:C28)</f>
        <v>4893</v>
      </c>
      <c r="D12" s="2953">
        <f t="shared" ref="D12:D28" si="0">(C12/G12)*100</f>
        <v>46.352785145888589</v>
      </c>
      <c r="E12" s="2954">
        <f>SUM(E13:E28)</f>
        <v>5663</v>
      </c>
      <c r="F12" s="2953">
        <f t="shared" ref="F12:F27" si="1">(E12/G12)*100</f>
        <v>53.647214854111404</v>
      </c>
      <c r="G12" s="2955">
        <f t="shared" ref="G12:G28" si="2">SUM(C12+E12)</f>
        <v>10556</v>
      </c>
      <c r="H12" s="2953">
        <f t="shared" ref="H12:H28" si="3">(G12/B12)*100</f>
        <v>87.608930201676486</v>
      </c>
      <c r="I12" s="2954">
        <f t="shared" ref="I12:I18" si="4">(B12-G12)</f>
        <v>1493</v>
      </c>
      <c r="J12" s="2956">
        <f t="shared" ref="J12:J28" si="5">(I12/B12)*100</f>
        <v>12.391069798323512</v>
      </c>
      <c r="K12" s="2957"/>
      <c r="L12" s="2958"/>
      <c r="M12" s="2958"/>
      <c r="N12" s="2958"/>
      <c r="O12" s="2958"/>
      <c r="P12" s="2958"/>
      <c r="Q12" s="2958"/>
      <c r="R12" s="2958"/>
      <c r="S12" s="2958"/>
      <c r="W12" s="2958"/>
      <c r="Y12" s="2958"/>
    </row>
    <row r="13" spans="1:25" ht="18" customHeight="1">
      <c r="A13" s="2959" t="s">
        <v>419</v>
      </c>
      <c r="B13" s="2960">
        <v>3383</v>
      </c>
      <c r="C13" s="2961">
        <v>1387</v>
      </c>
      <c r="D13" s="2962">
        <f t="shared" si="0"/>
        <v>45.655036208031603</v>
      </c>
      <c r="E13" s="2963">
        <v>1651</v>
      </c>
      <c r="F13" s="2962">
        <f t="shared" si="1"/>
        <v>54.344963791968404</v>
      </c>
      <c r="G13" s="2963">
        <f t="shared" si="2"/>
        <v>3038</v>
      </c>
      <c r="H13" s="2962">
        <f t="shared" si="3"/>
        <v>89.801950931126214</v>
      </c>
      <c r="I13" s="2963">
        <f t="shared" si="4"/>
        <v>345</v>
      </c>
      <c r="J13" s="2964">
        <f t="shared" si="5"/>
        <v>10.198049068873781</v>
      </c>
      <c r="K13" s="2965"/>
      <c r="M13" s="2922"/>
      <c r="N13" s="2922"/>
      <c r="O13" s="2922"/>
      <c r="P13" s="2922"/>
      <c r="Q13" s="2922"/>
      <c r="R13" s="2922"/>
      <c r="S13" s="2922"/>
      <c r="W13" s="2922"/>
      <c r="Y13" s="2958"/>
    </row>
    <row r="14" spans="1:25" ht="18" customHeight="1">
      <c r="A14" s="2959" t="s">
        <v>420</v>
      </c>
      <c r="B14" s="2960">
        <v>835</v>
      </c>
      <c r="C14" s="2961">
        <v>269</v>
      </c>
      <c r="D14" s="2962">
        <f t="shared" si="0"/>
        <v>38.210227272727273</v>
      </c>
      <c r="E14" s="2963">
        <v>435</v>
      </c>
      <c r="F14" s="2962">
        <f t="shared" si="1"/>
        <v>61.789772727272727</v>
      </c>
      <c r="G14" s="2963">
        <f t="shared" si="2"/>
        <v>704</v>
      </c>
      <c r="H14" s="2962">
        <f t="shared" si="3"/>
        <v>84.311377245508979</v>
      </c>
      <c r="I14" s="2963">
        <f t="shared" si="4"/>
        <v>131</v>
      </c>
      <c r="J14" s="2964">
        <f t="shared" si="5"/>
        <v>15.68862275449102</v>
      </c>
      <c r="K14" s="2965"/>
      <c r="M14" s="2922"/>
      <c r="N14" s="2922"/>
      <c r="O14" s="2922"/>
      <c r="P14" s="2922"/>
      <c r="Q14" s="2922"/>
      <c r="R14" s="2922"/>
      <c r="S14" s="2922"/>
      <c r="W14" s="2922"/>
      <c r="Y14" s="2958"/>
    </row>
    <row r="15" spans="1:25" ht="18" customHeight="1">
      <c r="A15" s="2959" t="s">
        <v>421</v>
      </c>
      <c r="B15" s="2960">
        <v>1141</v>
      </c>
      <c r="C15" s="2961">
        <v>413</v>
      </c>
      <c r="D15" s="2962">
        <f t="shared" si="0"/>
        <v>45.185995623632387</v>
      </c>
      <c r="E15" s="2963">
        <v>501</v>
      </c>
      <c r="F15" s="2962">
        <f t="shared" si="1"/>
        <v>54.81400437636762</v>
      </c>
      <c r="G15" s="2963">
        <f t="shared" si="2"/>
        <v>914</v>
      </c>
      <c r="H15" s="2962">
        <f t="shared" si="3"/>
        <v>80.105170902716921</v>
      </c>
      <c r="I15" s="2963">
        <f t="shared" si="4"/>
        <v>227</v>
      </c>
      <c r="J15" s="2964">
        <f t="shared" si="5"/>
        <v>19.894829097283086</v>
      </c>
      <c r="K15" s="2965"/>
      <c r="M15" s="2922"/>
      <c r="N15" s="2922"/>
      <c r="O15" s="2922"/>
      <c r="P15" s="2922"/>
      <c r="Q15" s="2922"/>
      <c r="R15" s="2922"/>
      <c r="S15" s="2922"/>
      <c r="W15" s="2922"/>
      <c r="Y15" s="2958"/>
    </row>
    <row r="16" spans="1:25" ht="18" customHeight="1">
      <c r="A16" s="2959" t="s">
        <v>422</v>
      </c>
      <c r="B16" s="2960">
        <v>970</v>
      </c>
      <c r="C16" s="2961">
        <v>449</v>
      </c>
      <c r="D16" s="2962">
        <f t="shared" si="0"/>
        <v>54.622871046228717</v>
      </c>
      <c r="E16" s="2963">
        <v>373</v>
      </c>
      <c r="F16" s="2962">
        <f t="shared" si="1"/>
        <v>45.37712895377129</v>
      </c>
      <c r="G16" s="2963">
        <f t="shared" si="2"/>
        <v>822</v>
      </c>
      <c r="H16" s="2962">
        <f t="shared" si="3"/>
        <v>84.742268041237111</v>
      </c>
      <c r="I16" s="2963">
        <f t="shared" si="4"/>
        <v>148</v>
      </c>
      <c r="J16" s="2964">
        <f t="shared" si="5"/>
        <v>15.257731958762887</v>
      </c>
      <c r="K16" s="2965"/>
      <c r="M16" s="2922"/>
      <c r="N16" s="2922"/>
      <c r="O16" s="2922"/>
      <c r="P16" s="2922"/>
      <c r="Q16" s="2922"/>
      <c r="R16" s="2922"/>
      <c r="S16" s="2922"/>
      <c r="W16" s="2922"/>
      <c r="Y16" s="2958"/>
    </row>
    <row r="17" spans="1:25" ht="18" customHeight="1">
      <c r="A17" s="2959" t="s">
        <v>423</v>
      </c>
      <c r="B17" s="2960">
        <v>973</v>
      </c>
      <c r="C17" s="2961">
        <v>707</v>
      </c>
      <c r="D17" s="2962">
        <f t="shared" si="0"/>
        <v>75.695931477516069</v>
      </c>
      <c r="E17" s="2963">
        <v>227</v>
      </c>
      <c r="F17" s="2962">
        <f t="shared" si="1"/>
        <v>24.304068522483941</v>
      </c>
      <c r="G17" s="2963">
        <f t="shared" si="2"/>
        <v>934</v>
      </c>
      <c r="H17" s="2962">
        <f t="shared" si="3"/>
        <v>95.991778006166498</v>
      </c>
      <c r="I17" s="2963">
        <f t="shared" si="4"/>
        <v>39</v>
      </c>
      <c r="J17" s="2964">
        <f t="shared" si="5"/>
        <v>4.0082219938335042</v>
      </c>
      <c r="K17" s="2965"/>
      <c r="M17" s="2922"/>
      <c r="N17" s="2922"/>
      <c r="O17" s="2922"/>
      <c r="P17" s="2922"/>
      <c r="Q17" s="2922"/>
      <c r="R17" s="2922"/>
      <c r="S17" s="2922"/>
      <c r="W17" s="2922"/>
      <c r="Y17" s="2958"/>
    </row>
    <row r="18" spans="1:25" ht="18" customHeight="1">
      <c r="A18" s="2959" t="s">
        <v>424</v>
      </c>
      <c r="B18" s="2960">
        <v>376</v>
      </c>
      <c r="C18" s="2961">
        <v>162</v>
      </c>
      <c r="D18" s="2962">
        <f t="shared" si="0"/>
        <v>50.78369905956113</v>
      </c>
      <c r="E18" s="2963">
        <v>157</v>
      </c>
      <c r="F18" s="2962">
        <f t="shared" si="1"/>
        <v>49.21630094043887</v>
      </c>
      <c r="G18" s="2963">
        <f t="shared" si="2"/>
        <v>319</v>
      </c>
      <c r="H18" s="2962">
        <f t="shared" si="3"/>
        <v>84.840425531914903</v>
      </c>
      <c r="I18" s="2963">
        <f t="shared" si="4"/>
        <v>57</v>
      </c>
      <c r="J18" s="2964">
        <f t="shared" si="5"/>
        <v>15.159574468085108</v>
      </c>
      <c r="K18" s="2965"/>
      <c r="M18" s="2958"/>
      <c r="N18" s="2966"/>
      <c r="O18" s="2958"/>
      <c r="P18" s="2958"/>
      <c r="Q18" s="2922"/>
      <c r="R18" s="2922"/>
      <c r="S18" s="2922"/>
      <c r="W18" s="2922"/>
      <c r="Y18" s="2958"/>
    </row>
    <row r="19" spans="1:25" ht="18" customHeight="1">
      <c r="A19" s="2959" t="s">
        <v>425</v>
      </c>
      <c r="B19" s="2960">
        <v>559</v>
      </c>
      <c r="C19" s="2961">
        <v>167</v>
      </c>
      <c r="D19" s="2962">
        <f t="shared" si="0"/>
        <v>28.743545611015492</v>
      </c>
      <c r="E19" s="2963">
        <v>414</v>
      </c>
      <c r="F19" s="2962">
        <f t="shared" si="1"/>
        <v>71.256454388984508</v>
      </c>
      <c r="G19" s="2963">
        <f t="shared" si="2"/>
        <v>581</v>
      </c>
      <c r="H19" s="2962">
        <f t="shared" si="3"/>
        <v>103.93559928443649</v>
      </c>
      <c r="I19" s="2963">
        <f>SUM(E19+G19)</f>
        <v>995</v>
      </c>
      <c r="J19" s="2964">
        <f t="shared" si="5"/>
        <v>177.99642218246871</v>
      </c>
      <c r="K19" s="2965"/>
      <c r="M19" s="2922"/>
      <c r="N19" s="2922"/>
      <c r="O19" s="2922"/>
      <c r="P19" s="2922"/>
      <c r="Q19" s="2922"/>
      <c r="R19" s="2922"/>
      <c r="S19" s="2922"/>
      <c r="W19" s="2922"/>
      <c r="Y19" s="2958"/>
    </row>
    <row r="20" spans="1:25" ht="18" customHeight="1">
      <c r="A20" s="2959" t="s">
        <v>1261</v>
      </c>
      <c r="B20" s="2960">
        <v>363</v>
      </c>
      <c r="C20" s="2961">
        <v>137</v>
      </c>
      <c r="D20" s="2962">
        <f t="shared" si="0"/>
        <v>44.051446945337617</v>
      </c>
      <c r="E20" s="2963">
        <v>174</v>
      </c>
      <c r="F20" s="2962">
        <f t="shared" si="1"/>
        <v>55.948553054662376</v>
      </c>
      <c r="G20" s="2963">
        <f t="shared" si="2"/>
        <v>311</v>
      </c>
      <c r="H20" s="2962">
        <f t="shared" si="3"/>
        <v>85.67493112947659</v>
      </c>
      <c r="I20" s="2963">
        <f t="shared" ref="I20:I28" si="6">(B20-G20)</f>
        <v>52</v>
      </c>
      <c r="J20" s="2964">
        <f t="shared" si="5"/>
        <v>14.325068870523417</v>
      </c>
      <c r="K20" s="2965"/>
      <c r="M20" s="2922"/>
      <c r="N20" s="2922"/>
      <c r="O20" s="2922"/>
      <c r="P20" s="2922"/>
      <c r="Q20" s="2922"/>
      <c r="R20" s="2922"/>
      <c r="S20" s="2922"/>
      <c r="W20" s="2922"/>
      <c r="Y20" s="2958"/>
    </row>
    <row r="21" spans="1:25" ht="18" customHeight="1">
      <c r="A21" s="2959" t="s">
        <v>426</v>
      </c>
      <c r="B21" s="2960">
        <v>255</v>
      </c>
      <c r="C21" s="2961">
        <v>99</v>
      </c>
      <c r="D21" s="2962">
        <f t="shared" si="0"/>
        <v>37.642585551330797</v>
      </c>
      <c r="E21" s="2963">
        <v>164</v>
      </c>
      <c r="F21" s="2962">
        <f t="shared" si="1"/>
        <v>62.357414448669203</v>
      </c>
      <c r="G21" s="2963">
        <f t="shared" si="2"/>
        <v>263</v>
      </c>
      <c r="H21" s="2962">
        <f t="shared" si="3"/>
        <v>103.1372549019608</v>
      </c>
      <c r="I21" s="2963">
        <f t="shared" si="6"/>
        <v>-8</v>
      </c>
      <c r="J21" s="2964">
        <f t="shared" si="5"/>
        <v>-3.1372549019607843</v>
      </c>
      <c r="K21" s="2965"/>
      <c r="M21" s="2922"/>
      <c r="N21" s="2922"/>
      <c r="O21" s="2922"/>
      <c r="P21" s="2922"/>
      <c r="Q21" s="2922"/>
      <c r="R21" s="2922"/>
      <c r="S21" s="2922"/>
      <c r="W21" s="2922"/>
      <c r="Y21" s="2958"/>
    </row>
    <row r="22" spans="1:25" ht="18" customHeight="1">
      <c r="A22" s="2959" t="s">
        <v>427</v>
      </c>
      <c r="B22" s="2960">
        <v>293</v>
      </c>
      <c r="C22" s="2961">
        <v>102</v>
      </c>
      <c r="D22" s="2962">
        <f t="shared" si="0"/>
        <v>36.55913978494624</v>
      </c>
      <c r="E22" s="2963">
        <v>177</v>
      </c>
      <c r="F22" s="2962">
        <f t="shared" si="1"/>
        <v>63.44086021505376</v>
      </c>
      <c r="G22" s="2963">
        <f t="shared" si="2"/>
        <v>279</v>
      </c>
      <c r="H22" s="2962">
        <f t="shared" si="3"/>
        <v>95.221843003412971</v>
      </c>
      <c r="I22" s="2963">
        <f t="shared" si="6"/>
        <v>14</v>
      </c>
      <c r="J22" s="2964">
        <f t="shared" si="5"/>
        <v>4.7781569965870307</v>
      </c>
      <c r="K22" s="2965"/>
      <c r="M22" s="2922"/>
      <c r="N22" s="2922"/>
      <c r="O22" s="2922"/>
      <c r="P22" s="2922"/>
      <c r="Q22" s="2922"/>
      <c r="R22" s="2922"/>
      <c r="S22" s="2922"/>
      <c r="W22" s="2922"/>
      <c r="Y22" s="2958"/>
    </row>
    <row r="23" spans="1:25" ht="18" customHeight="1">
      <c r="A23" s="2959" t="s">
        <v>465</v>
      </c>
      <c r="B23" s="2960">
        <v>284</v>
      </c>
      <c r="C23" s="2961">
        <v>78</v>
      </c>
      <c r="D23" s="2962">
        <f t="shared" si="0"/>
        <v>27.561837455830389</v>
      </c>
      <c r="E23" s="2963">
        <v>205</v>
      </c>
      <c r="F23" s="2962">
        <f t="shared" si="1"/>
        <v>72.438162544169614</v>
      </c>
      <c r="G23" s="2963">
        <f t="shared" si="2"/>
        <v>283</v>
      </c>
      <c r="H23" s="2962">
        <f t="shared" si="3"/>
        <v>99.647887323943664</v>
      </c>
      <c r="I23" s="2963">
        <f t="shared" si="6"/>
        <v>1</v>
      </c>
      <c r="J23" s="2964">
        <f t="shared" si="5"/>
        <v>0.35211267605633806</v>
      </c>
      <c r="K23" s="2965"/>
      <c r="M23" s="2922"/>
      <c r="N23" s="2967"/>
      <c r="O23" s="2967"/>
      <c r="P23" s="2967"/>
      <c r="Q23" s="2922"/>
      <c r="R23" s="2922"/>
      <c r="S23" s="2922"/>
      <c r="W23" s="2922"/>
      <c r="Y23" s="2958"/>
    </row>
    <row r="24" spans="1:25" ht="18" customHeight="1">
      <c r="A24" s="2959" t="s">
        <v>428</v>
      </c>
      <c r="B24" s="2960">
        <v>223</v>
      </c>
      <c r="C24" s="2961">
        <v>36</v>
      </c>
      <c r="D24" s="2962">
        <f t="shared" si="0"/>
        <v>21.818181818181817</v>
      </c>
      <c r="E24" s="2968">
        <v>129</v>
      </c>
      <c r="F24" s="2962">
        <f t="shared" si="1"/>
        <v>78.181818181818187</v>
      </c>
      <c r="G24" s="2963">
        <f t="shared" si="2"/>
        <v>165</v>
      </c>
      <c r="H24" s="2962">
        <f t="shared" si="3"/>
        <v>73.991031390134538</v>
      </c>
      <c r="I24" s="2963">
        <f t="shared" si="6"/>
        <v>58</v>
      </c>
      <c r="J24" s="2964">
        <f t="shared" si="5"/>
        <v>26.00896860986547</v>
      </c>
      <c r="K24" s="2965"/>
      <c r="M24" s="2922"/>
      <c r="N24" s="2922"/>
      <c r="O24" s="2922"/>
      <c r="P24" s="2922"/>
      <c r="Q24" s="2922"/>
      <c r="R24" s="2922"/>
      <c r="S24" s="2922"/>
      <c r="W24" s="2922"/>
      <c r="Y24" s="2958"/>
    </row>
    <row r="25" spans="1:25" ht="18" customHeight="1">
      <c r="A25" s="2959" t="s">
        <v>429</v>
      </c>
      <c r="B25" s="2960">
        <v>1623</v>
      </c>
      <c r="C25" s="2961">
        <v>521</v>
      </c>
      <c r="D25" s="2962">
        <f t="shared" si="0"/>
        <v>36.105336105336107</v>
      </c>
      <c r="E25" s="2961">
        <v>922</v>
      </c>
      <c r="F25" s="2962">
        <f t="shared" si="1"/>
        <v>63.894663894663893</v>
      </c>
      <c r="G25" s="2963">
        <f t="shared" si="2"/>
        <v>1443</v>
      </c>
      <c r="H25" s="2962">
        <f t="shared" si="3"/>
        <v>88.909426987060996</v>
      </c>
      <c r="I25" s="2963">
        <f t="shared" si="6"/>
        <v>180</v>
      </c>
      <c r="J25" s="2964">
        <f t="shared" si="5"/>
        <v>11.090573012939002</v>
      </c>
      <c r="K25" s="2965"/>
      <c r="M25" s="2922"/>
      <c r="N25" s="2922"/>
      <c r="O25" s="2922"/>
      <c r="P25" s="2922"/>
      <c r="Q25" s="2922"/>
      <c r="R25" s="2922"/>
      <c r="S25" s="2922"/>
      <c r="W25" s="2922"/>
      <c r="Y25" s="2958"/>
    </row>
    <row r="26" spans="1:25" ht="18" customHeight="1">
      <c r="A26" s="2959" t="s">
        <v>430</v>
      </c>
      <c r="B26" s="2960">
        <v>560</v>
      </c>
      <c r="C26" s="2961">
        <v>234</v>
      </c>
      <c r="D26" s="2962">
        <f t="shared" si="0"/>
        <v>65.91549295774648</v>
      </c>
      <c r="E26" s="2961">
        <v>121</v>
      </c>
      <c r="F26" s="2962">
        <f t="shared" si="1"/>
        <v>34.08450704225352</v>
      </c>
      <c r="G26" s="2963">
        <f t="shared" si="2"/>
        <v>355</v>
      </c>
      <c r="H26" s="2962">
        <f t="shared" si="3"/>
        <v>63.392857142857139</v>
      </c>
      <c r="I26" s="2963">
        <f t="shared" si="6"/>
        <v>205</v>
      </c>
      <c r="J26" s="2964">
        <f t="shared" si="5"/>
        <v>36.607142857142854</v>
      </c>
      <c r="K26" s="2965"/>
      <c r="M26" s="2922"/>
      <c r="N26" s="2922"/>
      <c r="O26" s="2922"/>
      <c r="P26" s="2922"/>
      <c r="Q26" s="2922"/>
      <c r="R26" s="2922"/>
      <c r="S26" s="2922"/>
      <c r="W26" s="2922"/>
      <c r="Y26" s="2958"/>
    </row>
    <row r="27" spans="1:25" ht="18" customHeight="1">
      <c r="A27" s="2959" t="s">
        <v>1344</v>
      </c>
      <c r="B27" s="2960">
        <v>92</v>
      </c>
      <c r="C27" s="2961">
        <v>58</v>
      </c>
      <c r="D27" s="2962">
        <f t="shared" si="0"/>
        <v>81.690140845070431</v>
      </c>
      <c r="E27" s="2961">
        <v>13</v>
      </c>
      <c r="F27" s="2962">
        <f t="shared" si="1"/>
        <v>18.30985915492958</v>
      </c>
      <c r="G27" s="2963">
        <f t="shared" si="2"/>
        <v>71</v>
      </c>
      <c r="H27" s="2962">
        <f t="shared" si="3"/>
        <v>77.173913043478265</v>
      </c>
      <c r="I27" s="2963">
        <f t="shared" si="6"/>
        <v>21</v>
      </c>
      <c r="J27" s="2964">
        <f t="shared" si="5"/>
        <v>22.826086956521738</v>
      </c>
      <c r="K27" s="2965"/>
      <c r="M27" s="2922"/>
      <c r="N27" s="2922"/>
      <c r="O27" s="2922"/>
      <c r="P27" s="2922"/>
      <c r="Q27" s="2922"/>
      <c r="R27" s="2922"/>
      <c r="S27" s="2922"/>
      <c r="W27" s="2922"/>
      <c r="Y27" s="2958"/>
    </row>
    <row r="28" spans="1:25" ht="18" customHeight="1">
      <c r="A28" s="2969" t="s">
        <v>1298</v>
      </c>
      <c r="B28" s="2960">
        <v>119</v>
      </c>
      <c r="C28" s="2968">
        <v>74</v>
      </c>
      <c r="D28" s="2970">
        <f t="shared" si="0"/>
        <v>100</v>
      </c>
      <c r="E28" s="2971"/>
      <c r="F28" s="2972"/>
      <c r="G28" s="2963">
        <f t="shared" si="2"/>
        <v>74</v>
      </c>
      <c r="H28" s="2973">
        <f t="shared" si="3"/>
        <v>62.184873949579831</v>
      </c>
      <c r="I28" s="2974">
        <f t="shared" si="6"/>
        <v>45</v>
      </c>
      <c r="J28" s="2972">
        <f t="shared" si="5"/>
        <v>37.815126050420169</v>
      </c>
      <c r="K28" s="2975"/>
      <c r="L28" s="2976"/>
      <c r="M28" s="2922"/>
      <c r="N28" s="2922"/>
      <c r="O28" s="2922"/>
      <c r="P28" s="2922"/>
      <c r="Q28" s="2922"/>
      <c r="R28" s="2922"/>
      <c r="S28" s="2922"/>
      <c r="W28" s="2922"/>
      <c r="Y28" s="2958"/>
    </row>
    <row r="29" spans="1:25" ht="18" customHeight="1">
      <c r="A29" s="2977"/>
      <c r="B29" s="2977"/>
      <c r="C29" s="2977"/>
      <c r="D29" s="2978"/>
      <c r="E29" s="2977"/>
      <c r="F29" s="2978"/>
      <c r="G29" s="2977"/>
      <c r="H29" s="2978"/>
      <c r="I29" s="2979" t="s">
        <v>1028</v>
      </c>
      <c r="J29" s="2979"/>
      <c r="M29" s="2958"/>
      <c r="N29" s="2958"/>
      <c r="O29" s="2958"/>
      <c r="P29" s="2958"/>
      <c r="Q29" s="2958"/>
      <c r="R29" s="2958"/>
      <c r="S29" s="2958"/>
      <c r="W29" s="2922"/>
      <c r="Y29" s="2958"/>
    </row>
    <row r="30" spans="1:25" ht="12" customHeight="1">
      <c r="A30" s="2977"/>
      <c r="B30" s="2977"/>
      <c r="C30" s="2977"/>
      <c r="D30" s="2978"/>
      <c r="E30" s="2977"/>
      <c r="F30" s="2978"/>
      <c r="G30" s="2977"/>
      <c r="H30" s="2978"/>
      <c r="I30" s="2979"/>
    </row>
    <row r="31" spans="1:25" ht="6.95" customHeight="1">
      <c r="D31" s="2980"/>
      <c r="F31" s="2980"/>
      <c r="H31" s="2980"/>
      <c r="J31" s="2980"/>
    </row>
    <row r="32" spans="1:25" ht="6.95" customHeight="1">
      <c r="A32" s="2977"/>
      <c r="B32" s="2977"/>
      <c r="C32" s="2977"/>
      <c r="D32" s="2978"/>
      <c r="E32" s="2977"/>
      <c r="F32" s="2978"/>
      <c r="G32" s="2977"/>
      <c r="H32" s="2978"/>
      <c r="I32" s="2977"/>
      <c r="J32" s="2978"/>
      <c r="K32" s="2977"/>
      <c r="L32" s="2977"/>
    </row>
    <row r="33" spans="1:12" ht="6.95" customHeight="1">
      <c r="A33" s="2967"/>
      <c r="B33" s="2967"/>
      <c r="C33" s="2967"/>
      <c r="D33" s="2981"/>
      <c r="E33" s="2967"/>
      <c r="F33" s="2981"/>
      <c r="G33" s="2967"/>
      <c r="H33" s="2981"/>
      <c r="I33" s="2967"/>
      <c r="J33" s="2981"/>
      <c r="K33" s="2977"/>
      <c r="L33" s="2977"/>
    </row>
    <row r="34" spans="1:12" ht="6.95" customHeight="1">
      <c r="A34" s="2977"/>
      <c r="B34" s="2977"/>
      <c r="C34" s="2977"/>
      <c r="D34" s="2977"/>
      <c r="E34" s="2977"/>
      <c r="F34" s="2977"/>
      <c r="G34" s="2977"/>
      <c r="H34" s="2977"/>
      <c r="I34" s="2977"/>
      <c r="J34" s="2977"/>
      <c r="K34" s="2977"/>
      <c r="L34" s="2977"/>
    </row>
    <row r="35" spans="1:12" ht="6.95" customHeight="1">
      <c r="A35" s="2977"/>
      <c r="B35" s="2977"/>
      <c r="C35" s="2977"/>
      <c r="D35" s="2978"/>
      <c r="E35" s="2977"/>
      <c r="F35" s="2978"/>
      <c r="G35" s="2977"/>
      <c r="H35" s="2978"/>
      <c r="I35" s="2977"/>
      <c r="J35" s="2978"/>
      <c r="K35" s="2977"/>
      <c r="L35" s="2977"/>
    </row>
    <row r="36" spans="1:12" ht="6.95" customHeight="1">
      <c r="A36" s="2977"/>
      <c r="B36" s="2977"/>
      <c r="C36" s="2977"/>
      <c r="D36" s="2978"/>
      <c r="E36" s="2977"/>
      <c r="F36" s="2978"/>
      <c r="G36" s="2977"/>
      <c r="H36" s="2978"/>
      <c r="I36" s="2977"/>
      <c r="J36" s="2978"/>
      <c r="K36" s="2977"/>
      <c r="L36" s="2977"/>
    </row>
    <row r="37" spans="1:12" ht="6.95" customHeight="1">
      <c r="A37" s="2977"/>
      <c r="B37" s="2977"/>
      <c r="C37" s="2977"/>
      <c r="D37" s="2978"/>
      <c r="E37" s="2977"/>
      <c r="F37" s="2978"/>
      <c r="G37" s="2977"/>
      <c r="H37" s="2978"/>
      <c r="I37" s="2977"/>
      <c r="J37" s="2978"/>
      <c r="K37" s="2977"/>
      <c r="L37" s="2977"/>
    </row>
    <row r="38" spans="1:12" ht="6.95" customHeight="1">
      <c r="A38" s="2977"/>
      <c r="B38" s="2977"/>
      <c r="C38" s="2977"/>
      <c r="D38" s="2978"/>
      <c r="E38" s="2977"/>
      <c r="F38" s="2978"/>
      <c r="G38" s="2977"/>
      <c r="H38" s="2978"/>
      <c r="I38" s="2977"/>
      <c r="J38" s="2978"/>
      <c r="K38" s="2977"/>
      <c r="L38" s="2977"/>
    </row>
    <row r="39" spans="1:12" ht="6.95" customHeight="1">
      <c r="A39" s="2977"/>
      <c r="B39" s="2977"/>
      <c r="C39" s="2977"/>
      <c r="D39" s="2978"/>
      <c r="E39" s="2977"/>
      <c r="F39" s="2978"/>
      <c r="G39" s="2977"/>
      <c r="H39" s="2978"/>
      <c r="I39" s="2977"/>
      <c r="J39" s="2978"/>
      <c r="K39" s="2977"/>
      <c r="L39" s="2977"/>
    </row>
    <row r="40" spans="1:12" ht="6.95" customHeight="1">
      <c r="A40" s="2967"/>
      <c r="B40" s="2967"/>
      <c r="C40" s="2967"/>
      <c r="D40" s="2981"/>
      <c r="E40" s="2967"/>
      <c r="F40" s="2981"/>
      <c r="G40" s="2967"/>
      <c r="H40" s="2981"/>
      <c r="I40" s="2967"/>
      <c r="J40" s="2981"/>
      <c r="K40" s="2977"/>
      <c r="L40" s="2977"/>
    </row>
    <row r="41" spans="1:12" ht="6.95" customHeight="1">
      <c r="A41" s="2977"/>
      <c r="B41" s="2977"/>
      <c r="C41" s="2977"/>
      <c r="D41" s="2978"/>
      <c r="E41" s="2977"/>
      <c r="F41" s="2978"/>
      <c r="G41" s="2977"/>
      <c r="H41" s="2978"/>
      <c r="I41" s="2977"/>
      <c r="J41" s="2978"/>
      <c r="K41" s="2977"/>
      <c r="L41" s="2977"/>
    </row>
    <row r="42" spans="1:12" ht="6.95" customHeight="1">
      <c r="A42" s="2977"/>
      <c r="B42" s="2977"/>
      <c r="C42" s="2977"/>
      <c r="D42" s="2977"/>
      <c r="E42" s="2977"/>
      <c r="F42" s="2977"/>
      <c r="G42" s="2977"/>
      <c r="H42" s="2977"/>
      <c r="I42" s="2977"/>
      <c r="J42" s="2977"/>
      <c r="K42" s="2977"/>
      <c r="L42" s="2977"/>
    </row>
    <row r="43" spans="1:12" ht="6.95" customHeight="1">
      <c r="A43" s="2977"/>
      <c r="B43" s="2977"/>
      <c r="C43" s="2977"/>
      <c r="D43" s="2978"/>
      <c r="E43" s="2977"/>
      <c r="F43" s="2978"/>
      <c r="G43" s="2977"/>
      <c r="H43" s="2978"/>
      <c r="I43" s="2977"/>
      <c r="J43" s="2978"/>
      <c r="K43" s="2977"/>
      <c r="L43" s="2977"/>
    </row>
    <row r="44" spans="1:12" ht="6.95" customHeight="1">
      <c r="A44" s="2977"/>
      <c r="B44" s="2977"/>
      <c r="C44" s="2977"/>
      <c r="D44" s="2978"/>
      <c r="E44" s="2977"/>
      <c r="F44" s="2978"/>
      <c r="G44" s="2977"/>
      <c r="H44" s="2978"/>
      <c r="I44" s="2977"/>
      <c r="J44" s="2978"/>
      <c r="K44" s="2977"/>
      <c r="L44" s="2977"/>
    </row>
    <row r="45" spans="1:12" ht="6.95" customHeight="1">
      <c r="A45" s="2977"/>
      <c r="B45" s="2977"/>
      <c r="C45" s="2977"/>
      <c r="D45" s="2978"/>
      <c r="E45" s="2977"/>
      <c r="F45" s="2978"/>
      <c r="G45" s="2977"/>
      <c r="H45" s="2978"/>
      <c r="I45" s="2977"/>
      <c r="J45" s="2978"/>
      <c r="K45" s="2977"/>
      <c r="L45" s="2977"/>
    </row>
    <row r="46" spans="1:12" ht="6.95" customHeight="1">
      <c r="A46" s="2967"/>
      <c r="B46" s="2967"/>
      <c r="C46" s="2967"/>
      <c r="D46" s="2981"/>
      <c r="E46" s="2967"/>
      <c r="F46" s="2981"/>
      <c r="G46" s="2967"/>
      <c r="H46" s="2981"/>
      <c r="I46" s="2967"/>
      <c r="J46" s="2981"/>
      <c r="K46" s="2977"/>
      <c r="L46" s="2977"/>
    </row>
    <row r="47" spans="1:12" ht="6.95" customHeight="1">
      <c r="A47" s="2977"/>
      <c r="B47" s="2977"/>
      <c r="C47" s="2977"/>
      <c r="D47" s="2978"/>
      <c r="E47" s="2977"/>
      <c r="F47" s="2978"/>
      <c r="G47" s="2977"/>
      <c r="H47" s="2978"/>
      <c r="I47" s="2977"/>
      <c r="J47" s="2978"/>
      <c r="K47" s="2977"/>
      <c r="L47" s="2977"/>
    </row>
    <row r="48" spans="1:12" ht="6.95" customHeight="1">
      <c r="A48" s="2977"/>
      <c r="B48" s="2977"/>
      <c r="C48" s="2977"/>
      <c r="D48" s="2978"/>
      <c r="E48" s="2977"/>
      <c r="F48" s="2978"/>
      <c r="G48" s="2977"/>
      <c r="H48" s="2978"/>
      <c r="I48" s="2977"/>
      <c r="J48" s="2978"/>
      <c r="K48" s="2977"/>
      <c r="L48" s="2977"/>
    </row>
    <row r="49" spans="1:25" ht="6.95" customHeight="1">
      <c r="A49" s="2977"/>
      <c r="B49" s="2977"/>
      <c r="C49" s="2977"/>
      <c r="D49" s="2978"/>
      <c r="E49" s="2977"/>
      <c r="F49" s="2978"/>
      <c r="G49" s="2977"/>
      <c r="H49" s="2978"/>
      <c r="I49" s="2977"/>
      <c r="J49" s="2978"/>
      <c r="K49" s="2977"/>
      <c r="L49" s="2977"/>
    </row>
    <row r="50" spans="1:25" ht="6.95" customHeight="1">
      <c r="A50" s="2977"/>
      <c r="B50" s="2977"/>
      <c r="C50" s="2977"/>
      <c r="D50" s="2978"/>
      <c r="E50" s="2977"/>
      <c r="F50" s="2978"/>
      <c r="G50" s="2977"/>
      <c r="H50" s="2978"/>
      <c r="I50" s="2977"/>
      <c r="J50" s="2978"/>
      <c r="K50" s="2977"/>
      <c r="L50" s="2977"/>
    </row>
    <row r="51" spans="1:25" ht="6.95" customHeight="1">
      <c r="A51" s="2967"/>
      <c r="B51" s="2967"/>
      <c r="C51" s="2967"/>
      <c r="D51" s="2981"/>
      <c r="E51" s="2967"/>
      <c r="F51" s="2981"/>
      <c r="G51" s="2967"/>
      <c r="H51" s="2981"/>
      <c r="I51" s="2967"/>
      <c r="J51" s="2981"/>
      <c r="K51" s="2977"/>
      <c r="L51" s="2977"/>
    </row>
    <row r="52" spans="1:25" ht="6.95" customHeight="1">
      <c r="A52" s="2977"/>
      <c r="B52" s="2977"/>
      <c r="C52" s="2977"/>
      <c r="D52" s="2977"/>
      <c r="E52" s="2977"/>
      <c r="F52" s="2977"/>
      <c r="G52" s="2977"/>
      <c r="H52" s="2977"/>
      <c r="I52" s="2977"/>
      <c r="J52" s="2977"/>
      <c r="K52" s="2977"/>
      <c r="L52" s="2977"/>
    </row>
    <row r="53" spans="1:25" ht="6.95" customHeight="1">
      <c r="A53" s="2977"/>
      <c r="B53" s="2977"/>
      <c r="C53" s="2977"/>
      <c r="D53" s="2977"/>
      <c r="E53" s="2977"/>
      <c r="F53" s="2977"/>
      <c r="G53" s="2977"/>
      <c r="H53" s="2977"/>
      <c r="I53" s="2977"/>
      <c r="J53" s="2977"/>
      <c r="K53" s="2977"/>
      <c r="L53" s="2977"/>
    </row>
    <row r="54" spans="1:25" ht="6.95" customHeight="1">
      <c r="A54" s="2977"/>
      <c r="B54" s="2977"/>
      <c r="C54" s="2977"/>
      <c r="D54" s="2977"/>
      <c r="E54" s="2977"/>
      <c r="F54" s="2977"/>
      <c r="G54" s="2977"/>
      <c r="H54" s="2977"/>
      <c r="I54" s="2977"/>
      <c r="J54" s="2977"/>
      <c r="K54" s="2977"/>
      <c r="L54" s="2977"/>
    </row>
    <row r="55" spans="1:25" ht="6.95" customHeight="1">
      <c r="A55" s="2977"/>
      <c r="B55" s="2977"/>
      <c r="C55" s="2977"/>
      <c r="D55" s="2977"/>
      <c r="E55" s="2977"/>
      <c r="F55" s="2977"/>
      <c r="G55" s="2977"/>
      <c r="H55" s="2977"/>
      <c r="I55" s="2977"/>
      <c r="J55" s="2977"/>
      <c r="K55" s="2977"/>
      <c r="L55" s="2977"/>
    </row>
    <row r="56" spans="1:25" ht="6.95" customHeight="1">
      <c r="A56" s="2977"/>
      <c r="B56" s="2977"/>
      <c r="C56" s="2977"/>
      <c r="D56" s="2977"/>
      <c r="E56" s="2977"/>
      <c r="F56" s="2977"/>
      <c r="G56" s="2977"/>
      <c r="H56" s="2977"/>
      <c r="I56" s="2977"/>
      <c r="J56" s="2977"/>
      <c r="K56" s="2977"/>
      <c r="L56" s="2977"/>
    </row>
    <row r="57" spans="1:25" ht="6.95" customHeight="1">
      <c r="A57" s="2977"/>
      <c r="B57" s="2977"/>
      <c r="C57" s="2977"/>
      <c r="D57" s="2977"/>
      <c r="E57" s="2977"/>
      <c r="F57" s="2977"/>
      <c r="G57" s="2977"/>
      <c r="H57" s="2977"/>
      <c r="I57" s="2977"/>
      <c r="J57" s="2977"/>
      <c r="K57" s="2977"/>
      <c r="L57" s="2977"/>
    </row>
    <row r="58" spans="1:25" ht="6.95" customHeight="1">
      <c r="A58" s="2977"/>
      <c r="B58" s="2977"/>
      <c r="C58" s="2977"/>
      <c r="D58" s="2978"/>
      <c r="E58" s="2977"/>
      <c r="F58" s="2978"/>
      <c r="G58" s="2977"/>
      <c r="H58" s="2978"/>
      <c r="I58" s="2977"/>
      <c r="J58" s="2978"/>
      <c r="K58" s="2977"/>
      <c r="L58" s="2977"/>
    </row>
    <row r="59" spans="1:25" ht="8.1" customHeight="1">
      <c r="A59" s="2977"/>
      <c r="B59" s="2977"/>
      <c r="C59" s="2977"/>
      <c r="D59" s="2978"/>
      <c r="E59" s="2977"/>
      <c r="F59" s="2978"/>
      <c r="G59" s="2977"/>
      <c r="H59" s="2978"/>
      <c r="I59" s="2977"/>
      <c r="J59" s="2978"/>
      <c r="K59" s="2977"/>
      <c r="L59" s="2977"/>
    </row>
    <row r="60" spans="1:25" ht="6.95" customHeight="1">
      <c r="A60" s="2977"/>
      <c r="B60" s="2977"/>
      <c r="C60" s="2977"/>
      <c r="D60" s="2978"/>
      <c r="E60" s="2977"/>
      <c r="F60" s="2978"/>
      <c r="G60" s="2977"/>
      <c r="H60" s="2978"/>
      <c r="I60" s="2977"/>
      <c r="J60" s="2978"/>
      <c r="K60" s="2977"/>
      <c r="L60" s="2977"/>
    </row>
    <row r="61" spans="1:25" ht="6.95" customHeight="1">
      <c r="A61" s="2977"/>
      <c r="B61" s="2977"/>
      <c r="C61" s="2977"/>
      <c r="D61" s="2978"/>
      <c r="E61" s="2977"/>
      <c r="F61" s="2978"/>
      <c r="G61" s="2977"/>
      <c r="H61" s="2978"/>
      <c r="I61" s="2977"/>
      <c r="J61" s="2978"/>
      <c r="K61" s="2977"/>
      <c r="L61" s="2977"/>
    </row>
    <row r="62" spans="1:25" ht="10.5" hidden="1" customHeight="1">
      <c r="D62" s="2980"/>
      <c r="F62" s="2980"/>
      <c r="H62" s="2980"/>
      <c r="J62" s="2980"/>
    </row>
    <row r="63" spans="1:25" ht="9" customHeight="1">
      <c r="M63" s="2958"/>
      <c r="N63" s="2958"/>
      <c r="O63" s="2958"/>
      <c r="P63" s="2958"/>
      <c r="Q63" s="2958"/>
      <c r="R63" s="2958"/>
      <c r="S63" s="2958"/>
      <c r="W63" s="2958"/>
      <c r="Y63" s="2958"/>
    </row>
    <row r="64" spans="1:25" ht="10.5" hidden="1" customHeight="1"/>
    <row r="65" spans="13:13" ht="6.95" customHeight="1"/>
    <row r="66" spans="13:13" ht="6.95" customHeight="1"/>
    <row r="67" spans="13:13" ht="6.95" customHeight="1"/>
    <row r="68" spans="13:13" ht="6.95" customHeight="1"/>
    <row r="69" spans="13:13" ht="6.95" customHeight="1"/>
    <row r="70" spans="13:13" ht="6.95" customHeight="1"/>
    <row r="71" spans="13:13" ht="6.95" customHeight="1"/>
    <row r="72" spans="13:13" ht="6.95" customHeight="1"/>
    <row r="73" spans="13:13" ht="6.95" customHeight="1"/>
    <row r="74" spans="13:13" ht="6.95" customHeight="1"/>
    <row r="75" spans="13:13" ht="6.95" customHeight="1"/>
    <row r="76" spans="13:13" ht="6.95" customHeight="1"/>
    <row r="77" spans="13:13" ht="6.95" customHeight="1"/>
    <row r="78" spans="13:13" ht="6.95" customHeight="1"/>
    <row r="79" spans="13:13" ht="8.1" customHeight="1"/>
    <row r="80" spans="13:13" ht="6.95" customHeight="1">
      <c r="M80" s="2977"/>
    </row>
    <row r="81" spans="4:13" ht="6.95" customHeight="1">
      <c r="M81" s="2977"/>
    </row>
    <row r="82" spans="4:13" ht="2.1" customHeight="1"/>
    <row r="83" spans="4:13" ht="8.1" customHeight="1"/>
    <row r="84" spans="4:13" ht="9" customHeight="1"/>
    <row r="85" spans="4:13">
      <c r="D85" s="2980"/>
      <c r="F85" s="2980"/>
    </row>
    <row r="86" spans="4:13">
      <c r="D86" s="2980"/>
      <c r="F86" s="2980"/>
    </row>
    <row r="87" spans="4:13">
      <c r="D87" s="2980"/>
      <c r="F87" s="2980"/>
    </row>
    <row r="88" spans="4:13">
      <c r="D88" s="2980"/>
      <c r="F88" s="2980"/>
    </row>
  </sheetData>
  <sheetProtection password="CA55" sheet="1" objects="1" scenarios="1"/>
  <mergeCells count="9">
    <mergeCell ref="I10:J10"/>
    <mergeCell ref="C8:D8"/>
    <mergeCell ref="E8:H8"/>
    <mergeCell ref="I8:J8"/>
    <mergeCell ref="I9:J9"/>
    <mergeCell ref="A1:J1"/>
    <mergeCell ref="A3:J3"/>
    <mergeCell ref="A4:J4"/>
    <mergeCell ref="A6:J6"/>
  </mergeCells>
  <phoneticPr fontId="101" type="noConversion"/>
  <printOptions horizontalCentered="1"/>
  <pageMargins left="0.59055118110236227" right="0.51181102362204722" top="0.78740157480314965" bottom="0.78740157480314965" header="0" footer="0"/>
  <pageSetup scale="91" orientation="landscape" horizontalDpi="300" verticalDpi="300" r:id="rId1"/>
  <headerFooter alignWithMargins="0">
    <oddHeader>&amp;R&amp;"Helv,Negrita"&amp;12&amp;[36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G88"/>
  <sheetViews>
    <sheetView showGridLines="0" workbookViewId="0">
      <selection activeCell="C38" sqref="C38"/>
    </sheetView>
  </sheetViews>
  <sheetFormatPr baseColWidth="10" defaultColWidth="9.83203125" defaultRowHeight="10.5"/>
  <cols>
    <col min="1" max="1" width="41.1640625" style="1207" customWidth="1"/>
    <col min="2" max="2" width="13.33203125" style="1207" customWidth="1"/>
    <col min="3" max="3" width="12.33203125" style="1207" customWidth="1"/>
    <col min="4" max="4" width="8.83203125" style="1207" customWidth="1"/>
    <col min="5" max="5" width="12.5" style="1207" customWidth="1"/>
    <col min="6" max="6" width="11.5" style="1207" customWidth="1"/>
    <col min="7" max="16384" width="9.83203125" style="1207"/>
  </cols>
  <sheetData>
    <row r="1" spans="1:7" ht="19.5" customHeight="1">
      <c r="A1" s="3485" t="s">
        <v>359</v>
      </c>
      <c r="B1" s="3485"/>
      <c r="C1" s="3485"/>
      <c r="D1" s="3485"/>
      <c r="E1" s="3485"/>
      <c r="F1" s="3485"/>
    </row>
    <row r="2" spans="1:7" ht="6" customHeight="1">
      <c r="A2" s="1208"/>
    </row>
    <row r="3" spans="1:7" ht="13.5" customHeight="1">
      <c r="A3" s="3486" t="s">
        <v>1405</v>
      </c>
      <c r="B3" s="3486"/>
      <c r="C3" s="3486"/>
      <c r="D3" s="3486"/>
      <c r="E3" s="3486"/>
      <c r="F3" s="3486"/>
    </row>
    <row r="4" spans="1:7" ht="12" customHeight="1">
      <c r="A4" s="3486" t="s">
        <v>1406</v>
      </c>
      <c r="B4" s="3486"/>
      <c r="C4" s="3486"/>
      <c r="D4" s="3486"/>
      <c r="E4" s="3486"/>
      <c r="F4" s="3486"/>
    </row>
    <row r="5" spans="1:7" ht="12" customHeight="1">
      <c r="A5" s="3486" t="s">
        <v>275</v>
      </c>
      <c r="B5" s="3486"/>
      <c r="C5" s="3486"/>
      <c r="D5" s="3486"/>
      <c r="E5" s="3486"/>
      <c r="F5" s="3486"/>
    </row>
    <row r="6" spans="1:7" ht="4.5" customHeight="1">
      <c r="A6" s="1209"/>
      <c r="B6" s="1209"/>
      <c r="C6" s="1209"/>
      <c r="D6" s="1209"/>
      <c r="E6" s="1209"/>
      <c r="F6" s="1209"/>
    </row>
    <row r="7" spans="1:7" ht="16.5" customHeight="1">
      <c r="A7" s="3484" t="s">
        <v>1437</v>
      </c>
      <c r="B7" s="3484"/>
      <c r="C7" s="3484"/>
      <c r="D7" s="3484"/>
      <c r="E7" s="3484"/>
      <c r="F7" s="3484"/>
    </row>
    <row r="8" spans="1:7" ht="11.1" customHeight="1">
      <c r="A8" s="1210"/>
      <c r="B8" s="1211" t="s">
        <v>464</v>
      </c>
      <c r="C8" s="1212" t="s">
        <v>1407</v>
      </c>
      <c r="D8" s="1213" t="s">
        <v>1068</v>
      </c>
      <c r="E8" s="1214"/>
      <c r="F8" s="1215"/>
    </row>
    <row r="9" spans="1:7" ht="11.1" customHeight="1">
      <c r="A9" s="1216" t="s">
        <v>1404</v>
      </c>
      <c r="B9" s="1211" t="s">
        <v>363</v>
      </c>
      <c r="C9" s="1212" t="s">
        <v>467</v>
      </c>
      <c r="D9" s="1217"/>
      <c r="E9" s="1218"/>
      <c r="F9" s="1219"/>
    </row>
    <row r="10" spans="1:7" ht="11.1" customHeight="1">
      <c r="A10" s="1220"/>
      <c r="B10" s="1221"/>
      <c r="C10" s="1222" t="s">
        <v>468</v>
      </c>
      <c r="D10" s="1222" t="s">
        <v>418</v>
      </c>
      <c r="E10" s="1223" t="s">
        <v>1408</v>
      </c>
      <c r="F10" s="1224" t="s">
        <v>1409</v>
      </c>
    </row>
    <row r="11" spans="1:7" ht="11.1" customHeight="1">
      <c r="A11" s="1225" t="s">
        <v>403</v>
      </c>
      <c r="B11" s="2385">
        <f>SUM(B12+B16+B29)</f>
        <v>350</v>
      </c>
      <c r="C11" s="1227">
        <f>SUM(C12+C16+C29)</f>
        <v>239</v>
      </c>
      <c r="D11" s="2384">
        <f>SUM(D12+D16+D29)</f>
        <v>72</v>
      </c>
      <c r="E11" s="2385">
        <f>SUM(E12+E16+E29)</f>
        <v>44</v>
      </c>
      <c r="F11" s="2384">
        <f>SUM(F12+F16+F29)</f>
        <v>28</v>
      </c>
      <c r="G11" s="1228"/>
    </row>
    <row r="12" spans="1:7" ht="11.1" customHeight="1">
      <c r="A12" s="2391" t="s">
        <v>404</v>
      </c>
      <c r="B12" s="2386">
        <f>SUM(B13:B15)</f>
        <v>15</v>
      </c>
      <c r="C12" s="1230">
        <f>SUM(C13:C15)</f>
        <v>2</v>
      </c>
      <c r="D12" s="2386"/>
      <c r="E12" s="2386"/>
      <c r="F12" s="2386"/>
    </row>
    <row r="13" spans="1:7" ht="11.1" customHeight="1">
      <c r="A13" s="1232" t="s">
        <v>1044</v>
      </c>
      <c r="B13" s="1233">
        <v>1</v>
      </c>
      <c r="C13" s="1234"/>
      <c r="D13" s="1235"/>
      <c r="E13" s="1233"/>
      <c r="F13" s="1234"/>
    </row>
    <row r="14" spans="1:7" ht="11.1" customHeight="1">
      <c r="A14" s="1232" t="s">
        <v>1312</v>
      </c>
      <c r="B14" s="1233">
        <v>12</v>
      </c>
      <c r="C14" s="1234"/>
      <c r="D14" s="1235"/>
      <c r="E14" s="1233"/>
      <c r="F14" s="1234"/>
    </row>
    <row r="15" spans="1:7" ht="11.1" customHeight="1">
      <c r="A15" s="1232" t="s">
        <v>164</v>
      </c>
      <c r="B15" s="1233">
        <v>2</v>
      </c>
      <c r="C15" s="1234">
        <v>2</v>
      </c>
      <c r="D15" s="1235"/>
      <c r="E15" s="1233"/>
      <c r="F15" s="1234"/>
    </row>
    <row r="16" spans="1:7" ht="11.1" customHeight="1">
      <c r="A16" s="1229" t="s">
        <v>1410</v>
      </c>
      <c r="B16" s="2388">
        <f>SUM(B17:B28)</f>
        <v>279</v>
      </c>
      <c r="C16" s="1236">
        <f>SUM(C17:C28)</f>
        <v>202</v>
      </c>
      <c r="D16" s="1237">
        <f>SUM(D18:D27)</f>
        <v>34</v>
      </c>
      <c r="E16" s="2390">
        <f>SUM(E18:E27)</f>
        <v>27</v>
      </c>
      <c r="F16" s="1236">
        <f>SUM(F18:F27)</f>
        <v>7</v>
      </c>
    </row>
    <row r="17" spans="1:6" ht="11.1" customHeight="1">
      <c r="A17" s="2387" t="s">
        <v>1069</v>
      </c>
      <c r="B17" s="2389">
        <v>8</v>
      </c>
      <c r="C17" s="2383">
        <v>8</v>
      </c>
      <c r="D17" s="1235"/>
      <c r="E17" s="2389"/>
      <c r="F17" s="2383"/>
    </row>
    <row r="18" spans="1:6" ht="11.1" customHeight="1">
      <c r="A18" s="1232" t="s">
        <v>1314</v>
      </c>
      <c r="B18" s="1233">
        <v>39</v>
      </c>
      <c r="C18" s="1235">
        <v>17</v>
      </c>
      <c r="D18" s="1234">
        <f>SUM(E18:F18)</f>
        <v>20</v>
      </c>
      <c r="E18" s="1238">
        <v>17</v>
      </c>
      <c r="F18" s="1234">
        <v>3</v>
      </c>
    </row>
    <row r="19" spans="1:6" ht="11.1" customHeight="1">
      <c r="A19" s="1232" t="s">
        <v>1070</v>
      </c>
      <c r="B19" s="1233">
        <v>10</v>
      </c>
      <c r="C19" s="1235"/>
      <c r="D19" s="1234"/>
      <c r="E19" s="1238"/>
      <c r="F19" s="1234"/>
    </row>
    <row r="20" spans="1:6" ht="11.1" customHeight="1">
      <c r="A20" s="1232" t="s">
        <v>1092</v>
      </c>
      <c r="B20" s="1233">
        <v>15</v>
      </c>
      <c r="C20" s="1235"/>
      <c r="D20" s="1234"/>
      <c r="E20" s="1238"/>
      <c r="F20" s="1234"/>
    </row>
    <row r="21" spans="1:6" ht="11.1" customHeight="1">
      <c r="A21" s="1232" t="s">
        <v>1411</v>
      </c>
      <c r="B21" s="1233">
        <v>6</v>
      </c>
      <c r="C21" s="1235">
        <v>6</v>
      </c>
      <c r="D21" s="1234">
        <f>SUM(E21:F21)</f>
        <v>4</v>
      </c>
      <c r="E21" s="1238">
        <v>4</v>
      </c>
      <c r="F21" s="1234"/>
    </row>
    <row r="22" spans="1:6" ht="11.1" customHeight="1">
      <c r="A22" s="1232" t="s">
        <v>1312</v>
      </c>
      <c r="B22" s="1233">
        <v>6</v>
      </c>
      <c r="C22" s="1235"/>
      <c r="D22" s="1234"/>
      <c r="E22" s="1238"/>
      <c r="F22" s="1234"/>
    </row>
    <row r="23" spans="1:6" ht="11.1" customHeight="1">
      <c r="A23" s="1232" t="s">
        <v>1054</v>
      </c>
      <c r="B23" s="1233">
        <v>111</v>
      </c>
      <c r="C23" s="1234">
        <v>111</v>
      </c>
      <c r="D23" s="1235"/>
      <c r="E23" s="1233"/>
      <c r="F23" s="1235"/>
    </row>
    <row r="24" spans="1:6" ht="11.1" customHeight="1">
      <c r="A24" s="1232" t="s">
        <v>1315</v>
      </c>
      <c r="B24" s="1233">
        <v>19</v>
      </c>
      <c r="C24" s="1235">
        <v>19</v>
      </c>
      <c r="D24" s="1235"/>
      <c r="E24" s="1233"/>
      <c r="F24" s="1235"/>
    </row>
    <row r="25" spans="1:6" ht="11.1" customHeight="1">
      <c r="A25" s="1232" t="s">
        <v>1316</v>
      </c>
      <c r="B25" s="1233">
        <v>22</v>
      </c>
      <c r="C25" s="1235"/>
      <c r="D25" s="1234"/>
      <c r="E25" s="1238"/>
      <c r="F25" s="1234"/>
    </row>
    <row r="26" spans="1:6" ht="11.1" customHeight="1">
      <c r="A26" s="1232" t="s">
        <v>1317</v>
      </c>
      <c r="B26" s="1233">
        <v>4</v>
      </c>
      <c r="C26" s="1235">
        <v>2</v>
      </c>
      <c r="D26" s="1234">
        <f>SUM(E26:F26)</f>
        <v>5</v>
      </c>
      <c r="E26" s="1238">
        <v>3</v>
      </c>
      <c r="F26" s="1234">
        <v>2</v>
      </c>
    </row>
    <row r="27" spans="1:6" ht="11.1" customHeight="1">
      <c r="A27" s="1232" t="s">
        <v>1318</v>
      </c>
      <c r="B27" s="1233">
        <v>22</v>
      </c>
      <c r="C27" s="1235">
        <v>22</v>
      </c>
      <c r="D27" s="1234">
        <f>SUM(E27:F27)</f>
        <v>5</v>
      </c>
      <c r="E27" s="1238">
        <v>3</v>
      </c>
      <c r="F27" s="1234">
        <v>2</v>
      </c>
    </row>
    <row r="28" spans="1:6" ht="11.1" customHeight="1">
      <c r="A28" s="1232" t="s">
        <v>1400</v>
      </c>
      <c r="B28" s="1233">
        <v>17</v>
      </c>
      <c r="C28" s="1235">
        <v>17</v>
      </c>
      <c r="D28" s="1235"/>
      <c r="E28" s="1238"/>
      <c r="F28" s="1234"/>
    </row>
    <row r="29" spans="1:6" ht="11.1" customHeight="1">
      <c r="A29" s="1229" t="s">
        <v>1319</v>
      </c>
      <c r="B29" s="1230">
        <f>SUM(B30:B37)</f>
        <v>56</v>
      </c>
      <c r="C29" s="1231">
        <f>SUM(C30:C37)</f>
        <v>35</v>
      </c>
      <c r="D29" s="1231">
        <f>SUM(D30:D37)</f>
        <v>38</v>
      </c>
      <c r="E29" s="1230">
        <f>SUM(E30:E37)</f>
        <v>17</v>
      </c>
      <c r="F29" s="1231">
        <f>SUM(F30:F37)</f>
        <v>21</v>
      </c>
    </row>
    <row r="30" spans="1:6" ht="11.1" customHeight="1">
      <c r="A30" s="1232" t="s">
        <v>1414</v>
      </c>
      <c r="B30" s="1233">
        <v>7</v>
      </c>
      <c r="C30" s="1235">
        <v>7</v>
      </c>
      <c r="D30" s="1234">
        <f t="shared" ref="D30:D36" si="0">SUM(E30:F30)</f>
        <v>14</v>
      </c>
      <c r="E30" s="1238"/>
      <c r="F30" s="1234">
        <v>14</v>
      </c>
    </row>
    <row r="31" spans="1:6" ht="11.1" customHeight="1">
      <c r="A31" s="1232" t="s">
        <v>1320</v>
      </c>
      <c r="B31" s="1233">
        <v>6</v>
      </c>
      <c r="C31" s="1235">
        <v>2</v>
      </c>
      <c r="D31" s="1234">
        <f t="shared" si="0"/>
        <v>2</v>
      </c>
      <c r="E31" s="1233"/>
      <c r="F31" s="1234">
        <v>2</v>
      </c>
    </row>
    <row r="32" spans="1:6" ht="11.1" customHeight="1">
      <c r="A32" s="1232" t="s">
        <v>1321</v>
      </c>
      <c r="B32" s="1233">
        <v>4</v>
      </c>
      <c r="C32" s="1235">
        <v>4</v>
      </c>
      <c r="D32" s="1234">
        <f t="shared" si="0"/>
        <v>4</v>
      </c>
      <c r="E32" s="1238">
        <v>1</v>
      </c>
      <c r="F32" s="1234">
        <v>3</v>
      </c>
    </row>
    <row r="33" spans="1:6" ht="11.1" customHeight="1">
      <c r="A33" s="1232" t="s">
        <v>1322</v>
      </c>
      <c r="B33" s="1233">
        <v>6</v>
      </c>
      <c r="C33" s="1235">
        <v>2</v>
      </c>
      <c r="D33" s="1234">
        <f t="shared" si="0"/>
        <v>2</v>
      </c>
      <c r="E33" s="1233">
        <v>2</v>
      </c>
      <c r="F33" s="1234"/>
    </row>
    <row r="34" spans="1:6" ht="11.1" customHeight="1">
      <c r="A34" s="1232" t="s">
        <v>1315</v>
      </c>
      <c r="B34" s="1233">
        <v>14</v>
      </c>
      <c r="C34" s="1235">
        <v>14</v>
      </c>
      <c r="D34" s="1234">
        <f t="shared" si="0"/>
        <v>11</v>
      </c>
      <c r="E34" s="1233">
        <v>11</v>
      </c>
      <c r="F34" s="1235"/>
    </row>
    <row r="35" spans="1:6" ht="11.1" customHeight="1">
      <c r="A35" s="1232" t="s">
        <v>1323</v>
      </c>
      <c r="B35" s="1233">
        <v>7</v>
      </c>
      <c r="C35" s="1235">
        <v>2</v>
      </c>
      <c r="D35" s="1234">
        <f t="shared" si="0"/>
        <v>1</v>
      </c>
      <c r="E35" s="1233">
        <v>1</v>
      </c>
      <c r="F35" s="1234"/>
    </row>
    <row r="36" spans="1:6" ht="11.1" customHeight="1">
      <c r="A36" s="1232" t="s">
        <v>1324</v>
      </c>
      <c r="B36" s="1233">
        <v>8</v>
      </c>
      <c r="C36" s="1235">
        <v>2</v>
      </c>
      <c r="D36" s="1234">
        <f t="shared" si="0"/>
        <v>2</v>
      </c>
      <c r="E36" s="1233">
        <v>2</v>
      </c>
      <c r="F36" s="1234"/>
    </row>
    <row r="37" spans="1:6" ht="11.1" customHeight="1">
      <c r="A37" s="1232" t="s">
        <v>1325</v>
      </c>
      <c r="B37" s="1233">
        <v>4</v>
      </c>
      <c r="C37" s="1235">
        <v>2</v>
      </c>
      <c r="D37" s="1235">
        <f>SUM(E37:F37)</f>
        <v>2</v>
      </c>
      <c r="E37" s="1233"/>
      <c r="F37" s="1235">
        <v>2</v>
      </c>
    </row>
    <row r="38" spans="1:6" ht="11.1" customHeight="1">
      <c r="A38" s="1225" t="s">
        <v>706</v>
      </c>
      <c r="B38" s="1226">
        <f>SUM(B39+B42+B45+B51+B60+B63+B69+B72+B77+B78+B79+B80+B81)</f>
        <v>9156</v>
      </c>
      <c r="C38" s="1227">
        <f>SUM(C39+C42+C45+C51+C60+C63+C69+C72+C77+C78+C79+C80+C81)</f>
        <v>2702</v>
      </c>
      <c r="D38" s="1227">
        <f>SUM(D39+D42+D45+D51+D60+D63+D69+D72+D77+D78+D79+D80+D81)</f>
        <v>1219</v>
      </c>
      <c r="E38" s="1227">
        <f>SUM(E39+E42+E45+E51+E60+E63+E69+E72+E77+E78+E79+E80+E81)</f>
        <v>496</v>
      </c>
      <c r="F38" s="1227">
        <f>SUM(F39+F42+F45+F51+F60+F63+F69+F72+F77+F78+F79+F80+F81)</f>
        <v>723</v>
      </c>
    </row>
    <row r="39" spans="1:6" ht="11.1" customHeight="1">
      <c r="A39" s="1239" t="s">
        <v>722</v>
      </c>
      <c r="B39" s="1240">
        <f>SUM(B40:B41)</f>
        <v>253</v>
      </c>
      <c r="C39" s="1237">
        <f>SUM(C40:C41)</f>
        <v>92</v>
      </c>
      <c r="D39" s="1237">
        <f>SUM(D40:D41)</f>
        <v>37</v>
      </c>
      <c r="E39" s="1240">
        <f>SUM(E40:E41)</f>
        <v>34</v>
      </c>
      <c r="F39" s="1237">
        <f>SUM(F40:F41)</f>
        <v>3</v>
      </c>
    </row>
    <row r="40" spans="1:6" ht="11.1" customHeight="1">
      <c r="A40" s="1241" t="s">
        <v>1415</v>
      </c>
      <c r="B40" s="1242">
        <v>187</v>
      </c>
      <c r="C40" s="1243">
        <v>68</v>
      </c>
      <c r="D40" s="1235">
        <f>SUM(E40:F40)</f>
        <v>31</v>
      </c>
      <c r="E40" s="1242">
        <v>30</v>
      </c>
      <c r="F40" s="1243">
        <v>1</v>
      </c>
    </row>
    <row r="41" spans="1:6" ht="11.1" customHeight="1">
      <c r="A41" s="1241" t="s">
        <v>1416</v>
      </c>
      <c r="B41" s="1242">
        <v>66</v>
      </c>
      <c r="C41" s="1243">
        <v>24</v>
      </c>
      <c r="D41" s="1235">
        <f>SUM(E41:F41)</f>
        <v>6</v>
      </c>
      <c r="E41" s="1244">
        <v>4</v>
      </c>
      <c r="F41" s="1245">
        <v>2</v>
      </c>
    </row>
    <row r="42" spans="1:6" ht="11.1" customHeight="1">
      <c r="A42" s="1229" t="s">
        <v>1417</v>
      </c>
      <c r="B42" s="1230">
        <f>SUM(B43:B44)</f>
        <v>315</v>
      </c>
      <c r="C42" s="1231">
        <f>SUM(C43:C44)</f>
        <v>88</v>
      </c>
      <c r="D42" s="1231">
        <f>SUM(D43:D44)</f>
        <v>52</v>
      </c>
      <c r="E42" s="1237">
        <f>SUM(E43:E44)</f>
        <v>12</v>
      </c>
      <c r="F42" s="1237">
        <f>SUM(F43:F44)</f>
        <v>40</v>
      </c>
    </row>
    <row r="43" spans="1:6" ht="11.1" customHeight="1">
      <c r="A43" s="1241" t="s">
        <v>1418</v>
      </c>
      <c r="B43" s="1242">
        <v>151</v>
      </c>
      <c r="C43" s="1243">
        <v>42</v>
      </c>
      <c r="D43" s="1235">
        <f>SUM(E43:F43)</f>
        <v>52</v>
      </c>
      <c r="E43" s="1242">
        <v>12</v>
      </c>
      <c r="F43" s="1243">
        <v>40</v>
      </c>
    </row>
    <row r="44" spans="1:6" ht="11.1" customHeight="1">
      <c r="A44" s="1241" t="s">
        <v>1419</v>
      </c>
      <c r="B44" s="1242">
        <v>164</v>
      </c>
      <c r="C44" s="1243">
        <v>46</v>
      </c>
      <c r="D44" s="1235"/>
      <c r="E44" s="1244"/>
      <c r="F44" s="1245"/>
    </row>
    <row r="45" spans="1:6" ht="11.1" customHeight="1">
      <c r="A45" s="1229" t="s">
        <v>730</v>
      </c>
      <c r="B45" s="1230">
        <f>SUM(B46:B50)</f>
        <v>984</v>
      </c>
      <c r="C45" s="1231">
        <f>SUM(C46:C50)</f>
        <v>382</v>
      </c>
      <c r="D45" s="1231">
        <f>SUM(D46:D50)</f>
        <v>70</v>
      </c>
      <c r="E45" s="1230">
        <f>SUM(E46:E50)</f>
        <v>44</v>
      </c>
      <c r="F45" s="1231">
        <f>SUM(F46:F50)</f>
        <v>26</v>
      </c>
    </row>
    <row r="46" spans="1:6" ht="11.1" customHeight="1">
      <c r="A46" s="1241" t="s">
        <v>1420</v>
      </c>
      <c r="B46" s="1242">
        <v>209</v>
      </c>
      <c r="C46" s="1243">
        <v>107</v>
      </c>
      <c r="D46" s="1243">
        <f>SUM(E46:F46)</f>
        <v>3</v>
      </c>
      <c r="E46" s="1244">
        <v>3</v>
      </c>
      <c r="F46" s="1245"/>
    </row>
    <row r="47" spans="1:6" ht="11.1" customHeight="1">
      <c r="A47" s="1241" t="s">
        <v>1421</v>
      </c>
      <c r="B47" s="1242">
        <v>176</v>
      </c>
      <c r="C47" s="1243">
        <v>62</v>
      </c>
      <c r="D47" s="1243">
        <f>SUM(E47:F47)</f>
        <v>8</v>
      </c>
      <c r="E47" s="1242">
        <v>8</v>
      </c>
      <c r="F47" s="1243"/>
    </row>
    <row r="48" spans="1:6" ht="11.1" customHeight="1">
      <c r="A48" s="1241" t="s">
        <v>1422</v>
      </c>
      <c r="B48" s="1242">
        <v>154</v>
      </c>
      <c r="C48" s="1243">
        <v>50</v>
      </c>
      <c r="D48" s="1243">
        <f>SUM(E48:F48)</f>
        <v>19</v>
      </c>
      <c r="E48" s="1242">
        <v>19</v>
      </c>
      <c r="F48" s="1245"/>
    </row>
    <row r="49" spans="1:6" ht="11.1" customHeight="1">
      <c r="A49" s="1241" t="s">
        <v>1423</v>
      </c>
      <c r="B49" s="1242">
        <v>379</v>
      </c>
      <c r="C49" s="1243">
        <v>144</v>
      </c>
      <c r="D49" s="1243">
        <f>SUM(E49:F49)</f>
        <v>36</v>
      </c>
      <c r="E49" s="1242">
        <v>12</v>
      </c>
      <c r="F49" s="1243">
        <v>24</v>
      </c>
    </row>
    <row r="50" spans="1:6" ht="11.1" customHeight="1">
      <c r="A50" s="1241" t="s">
        <v>1368</v>
      </c>
      <c r="B50" s="1242">
        <v>66</v>
      </c>
      <c r="C50" s="1243">
        <v>19</v>
      </c>
      <c r="D50" s="1243">
        <f>SUM(E50:F50)</f>
        <v>4</v>
      </c>
      <c r="E50" s="1242">
        <v>2</v>
      </c>
      <c r="F50" s="1243">
        <v>2</v>
      </c>
    </row>
    <row r="51" spans="1:6" ht="11.1" customHeight="1">
      <c r="A51" s="1229" t="s">
        <v>1424</v>
      </c>
      <c r="B51" s="1230">
        <f>SUM(B52:B59)</f>
        <v>2495</v>
      </c>
      <c r="C51" s="1231">
        <f>SUM(C52:C59)</f>
        <v>614</v>
      </c>
      <c r="D51" s="1231">
        <f>(E51+F51)</f>
        <v>345</v>
      </c>
      <c r="E51" s="1230">
        <f>SUM(E52:E59)</f>
        <v>117</v>
      </c>
      <c r="F51" s="1231">
        <f>SUM(F52:F59)</f>
        <v>228</v>
      </c>
    </row>
    <row r="52" spans="1:6" ht="11.1" customHeight="1">
      <c r="A52" s="1241" t="s">
        <v>1375</v>
      </c>
      <c r="B52" s="1242">
        <v>486</v>
      </c>
      <c r="C52" s="1243">
        <v>486</v>
      </c>
      <c r="D52" s="1245"/>
      <c r="E52" s="1244"/>
      <c r="F52" s="1245"/>
    </row>
    <row r="53" spans="1:6" ht="11.1" customHeight="1">
      <c r="A53" s="1241" t="s">
        <v>1425</v>
      </c>
      <c r="B53" s="1242">
        <v>87</v>
      </c>
      <c r="C53" s="1243">
        <v>87</v>
      </c>
      <c r="D53" s="1245"/>
      <c r="E53" s="1244"/>
      <c r="F53" s="1245"/>
    </row>
    <row r="54" spans="1:6" ht="11.1" customHeight="1">
      <c r="A54" s="1241" t="s">
        <v>1370</v>
      </c>
      <c r="B54" s="1242">
        <v>41</v>
      </c>
      <c r="C54" s="1243">
        <v>41</v>
      </c>
      <c r="D54" s="1245"/>
      <c r="E54" s="1244"/>
      <c r="F54" s="1245"/>
    </row>
    <row r="55" spans="1:6" ht="11.1" customHeight="1">
      <c r="A55" s="1241" t="s">
        <v>1426</v>
      </c>
      <c r="B55" s="1242">
        <v>591</v>
      </c>
      <c r="C55" s="1245"/>
      <c r="D55" s="1243">
        <f>SUM(E55:F55)</f>
        <v>82</v>
      </c>
      <c r="E55" s="1242">
        <v>35</v>
      </c>
      <c r="F55" s="1243">
        <v>47</v>
      </c>
    </row>
    <row r="56" spans="1:6" ht="11.1" customHeight="1">
      <c r="A56" s="1241" t="s">
        <v>1427</v>
      </c>
      <c r="B56" s="1242">
        <v>51</v>
      </c>
      <c r="C56" s="1245"/>
      <c r="D56" s="1243"/>
      <c r="E56" s="1242"/>
      <c r="F56" s="1243"/>
    </row>
    <row r="57" spans="1:6" ht="11.1" customHeight="1">
      <c r="A57" s="1241" t="s">
        <v>1428</v>
      </c>
      <c r="B57" s="1242">
        <v>1097</v>
      </c>
      <c r="C57" s="1245"/>
      <c r="D57" s="1243">
        <f>SUM(E57:F57)</f>
        <v>238</v>
      </c>
      <c r="E57" s="1242">
        <v>77</v>
      </c>
      <c r="F57" s="1243">
        <v>161</v>
      </c>
    </row>
    <row r="58" spans="1:6" ht="11.1" customHeight="1">
      <c r="A58" s="1241" t="s">
        <v>1429</v>
      </c>
      <c r="B58" s="1242">
        <v>49</v>
      </c>
      <c r="C58" s="1245"/>
      <c r="D58" s="1243"/>
      <c r="E58" s="1242"/>
      <c r="F58" s="1243"/>
    </row>
    <row r="59" spans="1:6" ht="11.1" customHeight="1">
      <c r="A59" s="1241" t="s">
        <v>1430</v>
      </c>
      <c r="B59" s="1242">
        <v>93</v>
      </c>
      <c r="C59" s="1245"/>
      <c r="D59" s="1243">
        <f>SUM(E59:F59)</f>
        <v>25</v>
      </c>
      <c r="E59" s="1242">
        <v>5</v>
      </c>
      <c r="F59" s="1243">
        <v>20</v>
      </c>
    </row>
    <row r="60" spans="1:6" ht="11.1" customHeight="1">
      <c r="A60" s="1229" t="s">
        <v>723</v>
      </c>
      <c r="B60" s="1230">
        <f>SUM(B61:B62)</f>
        <v>1509</v>
      </c>
      <c r="C60" s="1231">
        <f>SUM(C61:C62)</f>
        <v>379</v>
      </c>
      <c r="D60" s="1231">
        <f>SUM(D61:D62)</f>
        <v>160</v>
      </c>
      <c r="E60" s="1231">
        <f>SUM(E61:E62)</f>
        <v>72</v>
      </c>
      <c r="F60" s="1231">
        <f>SUM(F61:F62)</f>
        <v>88</v>
      </c>
    </row>
    <row r="61" spans="1:6" ht="11.1" customHeight="1">
      <c r="A61" s="1241" t="s">
        <v>1431</v>
      </c>
      <c r="B61" s="1242">
        <v>1363</v>
      </c>
      <c r="C61" s="1243">
        <v>343</v>
      </c>
      <c r="D61" s="1243">
        <f>SUM(E61:F61)</f>
        <v>144</v>
      </c>
      <c r="E61" s="1242">
        <v>61</v>
      </c>
      <c r="F61" s="1243">
        <v>83</v>
      </c>
    </row>
    <row r="62" spans="1:6" ht="11.1" customHeight="1">
      <c r="A62" s="1241" t="s">
        <v>1336</v>
      </c>
      <c r="B62" s="1242">
        <v>146</v>
      </c>
      <c r="C62" s="1243">
        <v>36</v>
      </c>
      <c r="D62" s="1243">
        <f>SUM(E62:F62)</f>
        <v>16</v>
      </c>
      <c r="E62" s="1244">
        <v>11</v>
      </c>
      <c r="F62" s="1245">
        <v>5</v>
      </c>
    </row>
    <row r="63" spans="1:6" ht="11.1" customHeight="1">
      <c r="A63" s="1229" t="s">
        <v>724</v>
      </c>
      <c r="B63" s="1230">
        <f>SUM(B64:B68)</f>
        <v>912</v>
      </c>
      <c r="C63" s="1231">
        <f>SUM(C64:C65)</f>
        <v>310</v>
      </c>
      <c r="D63" s="1246">
        <f>(E63+F63)</f>
        <v>147</v>
      </c>
      <c r="E63" s="1231">
        <f>SUM(E64:E68)</f>
        <v>64</v>
      </c>
      <c r="F63" s="1231">
        <f>SUM(F64:F68)</f>
        <v>83</v>
      </c>
    </row>
    <row r="64" spans="1:6" ht="11.1" customHeight="1">
      <c r="A64" s="1241" t="s">
        <v>1375</v>
      </c>
      <c r="B64" s="1242">
        <v>261</v>
      </c>
      <c r="C64" s="1243">
        <v>261</v>
      </c>
      <c r="D64" s="1243"/>
      <c r="E64" s="1244"/>
      <c r="F64" s="1245"/>
    </row>
    <row r="65" spans="1:6" ht="11.1" customHeight="1">
      <c r="A65" s="1241" t="s">
        <v>1370</v>
      </c>
      <c r="B65" s="1242">
        <v>49</v>
      </c>
      <c r="C65" s="1243">
        <v>49</v>
      </c>
      <c r="D65" s="1245"/>
      <c r="E65" s="1244"/>
      <c r="F65" s="1245"/>
    </row>
    <row r="66" spans="1:6" ht="11.1" customHeight="1">
      <c r="A66" s="1241" t="s">
        <v>1376</v>
      </c>
      <c r="B66" s="1242">
        <v>114</v>
      </c>
      <c r="C66" s="1245"/>
      <c r="D66" s="1243">
        <f>SUM(E66:F66)</f>
        <v>24</v>
      </c>
      <c r="E66" s="1244">
        <v>16</v>
      </c>
      <c r="F66" s="1245">
        <v>8</v>
      </c>
    </row>
    <row r="67" spans="1:6" ht="11.1" customHeight="1">
      <c r="A67" s="1241" t="s">
        <v>1432</v>
      </c>
      <c r="B67" s="1242">
        <v>428</v>
      </c>
      <c r="C67" s="1245"/>
      <c r="D67" s="1243">
        <f>SUM(E67:F67)</f>
        <v>108</v>
      </c>
      <c r="E67" s="1244">
        <v>44</v>
      </c>
      <c r="F67" s="1245">
        <v>64</v>
      </c>
    </row>
    <row r="68" spans="1:6" ht="11.1" customHeight="1">
      <c r="A68" s="1241" t="s">
        <v>1433</v>
      </c>
      <c r="B68" s="1242">
        <v>60</v>
      </c>
      <c r="C68" s="1245"/>
      <c r="D68" s="1243">
        <f>SUM(E68:F68)</f>
        <v>15</v>
      </c>
      <c r="E68" s="1244">
        <v>4</v>
      </c>
      <c r="F68" s="1245">
        <v>11</v>
      </c>
    </row>
    <row r="69" spans="1:6" ht="11.1" customHeight="1">
      <c r="A69" s="1229" t="s">
        <v>734</v>
      </c>
      <c r="B69" s="1230">
        <f>SUM(B70:B71)</f>
        <v>503</v>
      </c>
      <c r="C69" s="1231">
        <f>SUM(C70:C71)</f>
        <v>210</v>
      </c>
      <c r="D69" s="1231">
        <f>SUM(D70:D71)</f>
        <v>81</v>
      </c>
      <c r="E69" s="1231">
        <f>SUM(E70:E71)</f>
        <v>11</v>
      </c>
      <c r="F69" s="1231">
        <f>SUM(F70:F71)</f>
        <v>70</v>
      </c>
    </row>
    <row r="70" spans="1:6" ht="11.1" customHeight="1">
      <c r="A70" s="1232" t="s">
        <v>1071</v>
      </c>
      <c r="B70" s="1233">
        <v>453</v>
      </c>
      <c r="C70" s="1235">
        <v>160</v>
      </c>
      <c r="D70" s="1243">
        <f>SUM(E70:F70)</f>
        <v>81</v>
      </c>
      <c r="E70" s="1233">
        <v>11</v>
      </c>
      <c r="F70" s="1235">
        <v>70</v>
      </c>
    </row>
    <row r="71" spans="1:6" ht="11.1" customHeight="1">
      <c r="A71" s="1232" t="s">
        <v>1072</v>
      </c>
      <c r="B71" s="1233">
        <v>50</v>
      </c>
      <c r="C71" s="1235">
        <v>50</v>
      </c>
      <c r="D71" s="1235"/>
      <c r="E71" s="1233"/>
      <c r="F71" s="1235"/>
    </row>
    <row r="72" spans="1:6" ht="11.1" customHeight="1">
      <c r="A72" s="1229" t="s">
        <v>732</v>
      </c>
      <c r="B72" s="1230">
        <f>SUM(B73:B76)</f>
        <v>141</v>
      </c>
      <c r="C72" s="1231">
        <f>SUM(C73)</f>
        <v>58</v>
      </c>
      <c r="D72" s="1231">
        <f>SUM(D73:D76)</f>
        <v>20</v>
      </c>
      <c r="E72" s="1230">
        <f>SUM(E73:E76)</f>
        <v>14</v>
      </c>
      <c r="F72" s="1231">
        <f>SUM(F73:F76)</f>
        <v>6</v>
      </c>
    </row>
    <row r="73" spans="1:6" ht="11.1" customHeight="1">
      <c r="A73" s="1241" t="s">
        <v>1375</v>
      </c>
      <c r="B73" s="1242">
        <v>77</v>
      </c>
      <c r="C73" s="1243">
        <v>58</v>
      </c>
      <c r="D73" s="1245"/>
      <c r="E73" s="1244"/>
      <c r="F73" s="1245"/>
    </row>
    <row r="74" spans="1:6" ht="11.1" customHeight="1">
      <c r="A74" s="1241" t="s">
        <v>1340</v>
      </c>
      <c r="B74" s="1242">
        <v>9</v>
      </c>
      <c r="C74" s="1245"/>
      <c r="D74" s="1243">
        <f t="shared" ref="D74:D80" si="1">SUM(E74:F74)</f>
        <v>9</v>
      </c>
      <c r="E74" s="1242">
        <v>6</v>
      </c>
      <c r="F74" s="1243">
        <v>3</v>
      </c>
    </row>
    <row r="75" spans="1:6" ht="11.1" customHeight="1">
      <c r="A75" s="1241" t="s">
        <v>1434</v>
      </c>
      <c r="B75" s="1242">
        <v>31</v>
      </c>
      <c r="C75" s="1245"/>
      <c r="D75" s="1243">
        <f t="shared" si="1"/>
        <v>7</v>
      </c>
      <c r="E75" s="1242">
        <v>4</v>
      </c>
      <c r="F75" s="1243">
        <v>3</v>
      </c>
    </row>
    <row r="76" spans="1:6" ht="11.1" customHeight="1">
      <c r="A76" s="1241" t="s">
        <v>1435</v>
      </c>
      <c r="B76" s="1242">
        <v>24</v>
      </c>
      <c r="C76" s="1245"/>
      <c r="D76" s="1243">
        <f t="shared" si="1"/>
        <v>4</v>
      </c>
      <c r="E76" s="1242">
        <v>4</v>
      </c>
      <c r="F76" s="1245"/>
    </row>
    <row r="77" spans="1:6" ht="11.1" customHeight="1">
      <c r="A77" s="1229" t="s">
        <v>1115</v>
      </c>
      <c r="B77" s="1230">
        <v>55</v>
      </c>
      <c r="C77" s="1231">
        <v>24</v>
      </c>
      <c r="D77" s="1231">
        <f t="shared" si="1"/>
        <v>13</v>
      </c>
      <c r="E77" s="1230">
        <v>8</v>
      </c>
      <c r="F77" s="1231">
        <v>5</v>
      </c>
    </row>
    <row r="78" spans="1:6" ht="11.1" customHeight="1">
      <c r="A78" s="1229" t="s">
        <v>733</v>
      </c>
      <c r="B78" s="1230">
        <v>691</v>
      </c>
      <c r="C78" s="1231">
        <v>168</v>
      </c>
      <c r="D78" s="1231">
        <f t="shared" si="1"/>
        <v>152</v>
      </c>
      <c r="E78" s="1230">
        <v>63</v>
      </c>
      <c r="F78" s="1231">
        <v>89</v>
      </c>
    </row>
    <row r="79" spans="1:6" ht="11.1" customHeight="1">
      <c r="A79" s="1229" t="s">
        <v>1249</v>
      </c>
      <c r="B79" s="1230">
        <v>253</v>
      </c>
      <c r="C79" s="1231">
        <v>87</v>
      </c>
      <c r="D79" s="1231">
        <f t="shared" si="1"/>
        <v>27</v>
      </c>
      <c r="E79" s="1230">
        <v>21</v>
      </c>
      <c r="F79" s="1231">
        <v>6</v>
      </c>
    </row>
    <row r="80" spans="1:6" ht="11.1" customHeight="1">
      <c r="A80" s="1229" t="s">
        <v>727</v>
      </c>
      <c r="B80" s="1230">
        <v>322</v>
      </c>
      <c r="C80" s="1231">
        <v>80</v>
      </c>
      <c r="D80" s="1231">
        <f t="shared" si="1"/>
        <v>55</v>
      </c>
      <c r="E80" s="1230">
        <v>24</v>
      </c>
      <c r="F80" s="1231">
        <v>31</v>
      </c>
    </row>
    <row r="81" spans="1:6" ht="11.1" customHeight="1">
      <c r="A81" s="1229" t="s">
        <v>728</v>
      </c>
      <c r="B81" s="1230">
        <f>SUM(B82:B83)</f>
        <v>723</v>
      </c>
      <c r="C81" s="1231">
        <f>SUM(C82:C83)</f>
        <v>210</v>
      </c>
      <c r="D81" s="1231">
        <f>(E81+F81)</f>
        <v>60</v>
      </c>
      <c r="E81" s="1230">
        <f>SUM(E82:E83)</f>
        <v>12</v>
      </c>
      <c r="F81" s="1231">
        <f>SUM(F82:F83)</f>
        <v>48</v>
      </c>
    </row>
    <row r="82" spans="1:6" ht="11.1" customHeight="1">
      <c r="A82" s="1241" t="s">
        <v>1381</v>
      </c>
      <c r="B82" s="1247">
        <v>670</v>
      </c>
      <c r="C82" s="1243">
        <v>169</v>
      </c>
      <c r="D82" s="1243">
        <f>SUM(E82:F82)</f>
        <v>60</v>
      </c>
      <c r="E82" s="1242">
        <v>12</v>
      </c>
      <c r="F82" s="1243">
        <v>48</v>
      </c>
    </row>
    <row r="83" spans="1:6" ht="11.1" customHeight="1">
      <c r="A83" s="1241" t="s">
        <v>1382</v>
      </c>
      <c r="B83" s="1247">
        <v>53</v>
      </c>
      <c r="C83" s="1243">
        <v>41</v>
      </c>
      <c r="D83" s="1243"/>
      <c r="E83" s="1244"/>
      <c r="F83" s="1245"/>
    </row>
    <row r="84" spans="1:6" ht="18" customHeight="1">
      <c r="A84" s="1248"/>
      <c r="B84" s="1249"/>
      <c r="C84" s="1249"/>
      <c r="D84" s="1249"/>
      <c r="E84" s="1250" t="s">
        <v>1436</v>
      </c>
      <c r="F84" s="1251"/>
    </row>
    <row r="85" spans="1:6">
      <c r="A85" s="1248"/>
      <c r="B85" s="1248"/>
      <c r="C85" s="1248"/>
      <c r="D85" s="1248"/>
      <c r="E85" s="1248"/>
      <c r="F85" s="1248"/>
    </row>
    <row r="86" spans="1:6">
      <c r="A86" s="1248"/>
      <c r="B86" s="1248"/>
      <c r="C86" s="1248"/>
      <c r="D86" s="1248"/>
      <c r="E86" s="1248"/>
      <c r="F86" s="1248"/>
    </row>
    <row r="87" spans="1:6">
      <c r="A87" s="1248"/>
      <c r="B87" s="1248"/>
      <c r="C87" s="1248"/>
      <c r="D87" s="1248"/>
      <c r="E87" s="1248"/>
      <c r="F87" s="1248"/>
    </row>
    <row r="88" spans="1:6">
      <c r="A88" s="1248"/>
      <c r="B88" s="1248"/>
      <c r="C88" s="1248"/>
      <c r="D88" s="1248"/>
      <c r="E88" s="1248"/>
      <c r="F88" s="1248"/>
    </row>
  </sheetData>
  <sheetProtection password="CA55" sheet="1" objects="1" scenarios="1"/>
  <mergeCells count="5">
    <mergeCell ref="A7:F7"/>
    <mergeCell ref="A1:F1"/>
    <mergeCell ref="A3:F3"/>
    <mergeCell ref="A4:F4"/>
    <mergeCell ref="A5:F5"/>
  </mergeCells>
  <phoneticPr fontId="101" type="noConversion"/>
  <printOptions horizontalCentered="1"/>
  <pageMargins left="0.78740157480314965" right="0.75" top="0.23622047244094491" bottom="1" header="0" footer="0"/>
  <pageSetup scale="8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syncVertical="1" syncRef="A4" transitionEvaluation="1"/>
  <dimension ref="A1:U27"/>
  <sheetViews>
    <sheetView showGridLines="0" topLeftCell="A4" workbookViewId="0">
      <selection activeCell="C38" sqref="C38"/>
    </sheetView>
  </sheetViews>
  <sheetFormatPr baseColWidth="10" defaultColWidth="9.83203125" defaultRowHeight="10.5"/>
  <cols>
    <col min="1" max="1" width="35.83203125" style="2982" customWidth="1"/>
    <col min="2" max="2" width="10.1640625" style="2982" bestFit="1" customWidth="1"/>
    <col min="3" max="3" width="0" style="2982" hidden="1" customWidth="1"/>
    <col min="4" max="11" width="8.83203125" style="2982" customWidth="1"/>
    <col min="12" max="12" width="10.1640625" style="2982" customWidth="1"/>
    <col min="13" max="13" width="11.1640625" style="2982" customWidth="1"/>
    <col min="14" max="14" width="11.83203125" style="2982" customWidth="1"/>
    <col min="15" max="16384" width="9.83203125" style="2982"/>
  </cols>
  <sheetData>
    <row r="1" spans="1:21" ht="20.100000000000001" customHeight="1">
      <c r="A1" s="3500" t="s">
        <v>359</v>
      </c>
      <c r="B1" s="3500"/>
      <c r="C1" s="3500"/>
      <c r="D1" s="3500"/>
      <c r="E1" s="3500"/>
      <c r="F1" s="3500"/>
      <c r="G1" s="3500"/>
      <c r="H1" s="3500"/>
      <c r="I1" s="3500"/>
      <c r="J1" s="3500"/>
      <c r="K1" s="3500"/>
      <c r="L1" s="3500"/>
      <c r="M1" s="3500"/>
      <c r="N1" s="3500"/>
      <c r="O1" s="3500"/>
      <c r="P1" s="3500"/>
      <c r="Q1" s="3500"/>
      <c r="R1" s="3500"/>
      <c r="S1" s="3500"/>
      <c r="T1" s="3500"/>
      <c r="U1" s="3500"/>
    </row>
    <row r="2" spans="1:21" ht="20.100000000000001" customHeight="1">
      <c r="A2" s="2983"/>
      <c r="B2" s="2983"/>
      <c r="C2" s="2983"/>
      <c r="D2" s="2983"/>
      <c r="E2" s="2983"/>
      <c r="F2" s="2983"/>
      <c r="G2" s="2983"/>
      <c r="H2" s="2983"/>
      <c r="I2" s="2983"/>
      <c r="J2" s="2983"/>
      <c r="K2" s="2983"/>
      <c r="L2" s="2983"/>
      <c r="M2" s="2983"/>
      <c r="N2" s="2983"/>
    </row>
    <row r="3" spans="1:21" ht="20.100000000000001" customHeight="1">
      <c r="A3" s="3487" t="s">
        <v>924</v>
      </c>
      <c r="B3" s="3487"/>
      <c r="C3" s="3487"/>
      <c r="D3" s="3487"/>
      <c r="E3" s="3487"/>
      <c r="F3" s="3487"/>
      <c r="G3" s="3487"/>
      <c r="H3" s="3487"/>
      <c r="I3" s="3487"/>
      <c r="J3" s="3487"/>
      <c r="K3" s="3487"/>
      <c r="L3" s="3487"/>
      <c r="M3" s="3487"/>
      <c r="N3" s="3487"/>
      <c r="O3" s="3487"/>
      <c r="P3" s="3487"/>
      <c r="Q3" s="3487"/>
      <c r="R3" s="3487"/>
      <c r="S3" s="3487"/>
      <c r="T3" s="3487"/>
      <c r="U3" s="3487"/>
    </row>
    <row r="4" spans="1:21" ht="20.100000000000001" customHeight="1">
      <c r="A4" s="3487" t="s">
        <v>925</v>
      </c>
      <c r="B4" s="3487"/>
      <c r="C4" s="3487"/>
      <c r="D4" s="3487"/>
      <c r="E4" s="3487"/>
      <c r="F4" s="3487"/>
      <c r="G4" s="3487"/>
      <c r="H4" s="3487"/>
      <c r="I4" s="3487"/>
      <c r="J4" s="3487"/>
      <c r="K4" s="3487"/>
      <c r="L4" s="3487"/>
      <c r="M4" s="3487"/>
      <c r="N4" s="3487"/>
      <c r="O4" s="3487"/>
      <c r="P4" s="3487"/>
      <c r="Q4" s="3487"/>
      <c r="R4" s="3487"/>
      <c r="S4" s="3487"/>
      <c r="T4" s="3487"/>
      <c r="U4" s="3487"/>
    </row>
    <row r="5" spans="1:21" ht="20.100000000000001" customHeight="1">
      <c r="A5" s="2984"/>
      <c r="B5" s="2984"/>
      <c r="C5" s="2984"/>
      <c r="D5" s="2984"/>
      <c r="E5" s="2984"/>
      <c r="F5" s="2984"/>
      <c r="G5" s="2984"/>
      <c r="H5" s="2984"/>
      <c r="I5" s="2984"/>
      <c r="J5" s="2984"/>
      <c r="K5" s="2984"/>
      <c r="L5" s="2984"/>
      <c r="M5" s="2983"/>
      <c r="N5" s="2983"/>
    </row>
    <row r="6" spans="1:21" ht="20.100000000000001" customHeight="1">
      <c r="A6" s="3501" t="s">
        <v>926</v>
      </c>
      <c r="B6" s="3501"/>
      <c r="C6" s="3501"/>
      <c r="D6" s="3501"/>
      <c r="E6" s="3501"/>
      <c r="F6" s="3501"/>
      <c r="G6" s="3501"/>
      <c r="H6" s="3501"/>
      <c r="I6" s="3501"/>
      <c r="J6" s="3501"/>
      <c r="K6" s="3501"/>
      <c r="L6" s="3501"/>
      <c r="M6" s="3501"/>
      <c r="N6" s="3501"/>
      <c r="O6" s="3501"/>
      <c r="P6" s="3501"/>
      <c r="Q6" s="3501"/>
      <c r="R6" s="3501"/>
      <c r="S6" s="3501"/>
      <c r="T6" s="3501"/>
      <c r="U6" s="3501"/>
    </row>
    <row r="7" spans="1:21" ht="27.95" customHeight="1">
      <c r="A7" s="2985"/>
      <c r="B7" s="3491" t="s">
        <v>927</v>
      </c>
      <c r="C7" s="3492"/>
      <c r="D7" s="3492"/>
      <c r="E7" s="3492"/>
      <c r="F7" s="3492"/>
      <c r="G7" s="3492"/>
      <c r="H7" s="3492"/>
      <c r="I7" s="3492"/>
      <c r="J7" s="3492"/>
      <c r="K7" s="3492"/>
      <c r="L7" s="3492"/>
      <c r="M7" s="3492"/>
      <c r="N7" s="3492"/>
      <c r="O7" s="3492"/>
      <c r="P7" s="3492"/>
      <c r="Q7" s="3492"/>
      <c r="R7" s="3492"/>
      <c r="S7" s="3492"/>
      <c r="T7" s="3492"/>
      <c r="U7" s="3493"/>
    </row>
    <row r="8" spans="1:21" ht="27.95" customHeight="1">
      <c r="A8" s="2986" t="s">
        <v>928</v>
      </c>
      <c r="B8" s="2987" t="s">
        <v>414</v>
      </c>
      <c r="C8" s="2988"/>
      <c r="D8" s="3489" t="s">
        <v>929</v>
      </c>
      <c r="E8" s="3489"/>
      <c r="F8" s="3490"/>
      <c r="G8" s="3488" t="s">
        <v>930</v>
      </c>
      <c r="H8" s="3489"/>
      <c r="I8" s="3490"/>
      <c r="J8" s="3488" t="s">
        <v>931</v>
      </c>
      <c r="K8" s="3489"/>
      <c r="L8" s="3489"/>
      <c r="M8" s="3494" t="s">
        <v>932</v>
      </c>
      <c r="N8" s="3495"/>
      <c r="O8" s="3496"/>
      <c r="P8" s="3497" t="s">
        <v>933</v>
      </c>
      <c r="Q8" s="3498"/>
      <c r="R8" s="3499"/>
      <c r="S8" s="3497" t="s">
        <v>934</v>
      </c>
      <c r="T8" s="3498"/>
      <c r="U8" s="3499"/>
    </row>
    <row r="9" spans="1:21" ht="27.95" customHeight="1">
      <c r="A9" s="2989"/>
      <c r="B9" s="2989"/>
      <c r="C9" s="2990"/>
      <c r="D9" s="2991" t="s">
        <v>418</v>
      </c>
      <c r="E9" s="2992" t="s">
        <v>935</v>
      </c>
      <c r="F9" s="2993" t="s">
        <v>936</v>
      </c>
      <c r="G9" s="2991" t="s">
        <v>418</v>
      </c>
      <c r="H9" s="2992" t="s">
        <v>935</v>
      </c>
      <c r="I9" s="2994" t="s">
        <v>937</v>
      </c>
      <c r="J9" s="2991" t="s">
        <v>418</v>
      </c>
      <c r="K9" s="2992" t="s">
        <v>935</v>
      </c>
      <c r="L9" s="2990" t="s">
        <v>936</v>
      </c>
      <c r="M9" s="2995" t="s">
        <v>418</v>
      </c>
      <c r="N9" s="2989" t="s">
        <v>935</v>
      </c>
      <c r="O9" s="2989" t="s">
        <v>936</v>
      </c>
      <c r="P9" s="2991" t="s">
        <v>418</v>
      </c>
      <c r="Q9" s="2992" t="s">
        <v>935</v>
      </c>
      <c r="R9" s="2992" t="s">
        <v>936</v>
      </c>
      <c r="S9" s="2991" t="s">
        <v>418</v>
      </c>
      <c r="T9" s="2992" t="s">
        <v>935</v>
      </c>
      <c r="U9" s="2992" t="s">
        <v>936</v>
      </c>
    </row>
    <row r="10" spans="1:21" ht="27.95" customHeight="1">
      <c r="A10" s="2996" t="s">
        <v>380</v>
      </c>
      <c r="B10" s="2997">
        <f>SUM(B11:B25)</f>
        <v>2620</v>
      </c>
      <c r="C10" s="2998"/>
      <c r="D10" s="2999">
        <f t="shared" ref="D10:U10" si="0">SUM(D11:D25)</f>
        <v>9</v>
      </c>
      <c r="E10" s="2999">
        <f t="shared" si="0"/>
        <v>7</v>
      </c>
      <c r="F10" s="2999">
        <f t="shared" si="0"/>
        <v>2</v>
      </c>
      <c r="G10" s="2999">
        <f t="shared" si="0"/>
        <v>551</v>
      </c>
      <c r="H10" s="2999">
        <f t="shared" si="0"/>
        <v>220</v>
      </c>
      <c r="I10" s="2999">
        <f t="shared" si="0"/>
        <v>331</v>
      </c>
      <c r="J10" s="2999">
        <f t="shared" si="0"/>
        <v>54</v>
      </c>
      <c r="K10" s="2999">
        <f t="shared" si="0"/>
        <v>27</v>
      </c>
      <c r="L10" s="3000">
        <f t="shared" si="0"/>
        <v>27</v>
      </c>
      <c r="M10" s="3001">
        <f t="shared" si="0"/>
        <v>1357</v>
      </c>
      <c r="N10" s="3001">
        <f t="shared" si="0"/>
        <v>495</v>
      </c>
      <c r="O10" s="3001">
        <f t="shared" si="0"/>
        <v>862</v>
      </c>
      <c r="P10" s="3001">
        <f t="shared" si="0"/>
        <v>390</v>
      </c>
      <c r="Q10" s="3001">
        <f t="shared" si="0"/>
        <v>154</v>
      </c>
      <c r="R10" s="3001">
        <f t="shared" si="0"/>
        <v>236</v>
      </c>
      <c r="S10" s="3001">
        <f t="shared" si="0"/>
        <v>259</v>
      </c>
      <c r="T10" s="3001">
        <f t="shared" si="0"/>
        <v>187</v>
      </c>
      <c r="U10" s="3001">
        <f t="shared" si="0"/>
        <v>72</v>
      </c>
    </row>
    <row r="11" spans="1:21" ht="27.95" customHeight="1">
      <c r="A11" s="3002" t="s">
        <v>419</v>
      </c>
      <c r="B11" s="3003">
        <f t="shared" ref="B11:B25" si="1">D11+G11+J11+M11+P11+S11</f>
        <v>709</v>
      </c>
      <c r="C11" s="3004"/>
      <c r="D11" s="3005"/>
      <c r="E11" s="3005"/>
      <c r="F11" s="3005"/>
      <c r="G11" s="3005">
        <f t="shared" ref="G11:G25" si="2">SUM(H11:I11)</f>
        <v>153</v>
      </c>
      <c r="H11" s="3005">
        <v>57</v>
      </c>
      <c r="I11" s="3005">
        <v>96</v>
      </c>
      <c r="J11" s="3005">
        <f t="shared" ref="J11:J24" si="3">SUM(K11:L11)</f>
        <v>48</v>
      </c>
      <c r="K11" s="3005">
        <v>21</v>
      </c>
      <c r="L11" s="3006">
        <v>27</v>
      </c>
      <c r="M11" s="3005">
        <f t="shared" ref="M11:M25" si="4">SUM(N11:O11)</f>
        <v>311</v>
      </c>
      <c r="N11" s="3007">
        <v>112</v>
      </c>
      <c r="O11" s="3007">
        <v>199</v>
      </c>
      <c r="P11" s="3005">
        <f>SUM(Q11:R11)</f>
        <v>138</v>
      </c>
      <c r="Q11" s="3007">
        <v>51</v>
      </c>
      <c r="R11" s="3007">
        <v>87</v>
      </c>
      <c r="S11" s="3005">
        <f t="shared" ref="S11:S23" si="5">SUM(T11:U11)</f>
        <v>59</v>
      </c>
      <c r="T11" s="3007">
        <v>38</v>
      </c>
      <c r="U11" s="3007">
        <v>21</v>
      </c>
    </row>
    <row r="12" spans="1:21" ht="27.95" customHeight="1">
      <c r="A12" s="3008" t="s">
        <v>420</v>
      </c>
      <c r="B12" s="3003">
        <f t="shared" si="1"/>
        <v>177</v>
      </c>
      <c r="C12" s="3009"/>
      <c r="D12" s="3003">
        <f>SUM(E12:F12)</f>
        <v>4</v>
      </c>
      <c r="E12" s="3003">
        <v>3</v>
      </c>
      <c r="F12" s="3003">
        <v>1</v>
      </c>
      <c r="G12" s="3003">
        <f t="shared" si="2"/>
        <v>47</v>
      </c>
      <c r="H12" s="3003">
        <v>20</v>
      </c>
      <c r="I12" s="3003">
        <v>27</v>
      </c>
      <c r="J12" s="3003">
        <f t="shared" si="3"/>
        <v>0</v>
      </c>
      <c r="K12" s="3003"/>
      <c r="L12" s="3010"/>
      <c r="M12" s="3005">
        <f t="shared" si="4"/>
        <v>30</v>
      </c>
      <c r="N12" s="3007">
        <v>13</v>
      </c>
      <c r="O12" s="3007">
        <v>17</v>
      </c>
      <c r="P12" s="3005">
        <f>SUM(Q12:R12)</f>
        <v>83</v>
      </c>
      <c r="Q12" s="3007">
        <v>36</v>
      </c>
      <c r="R12" s="3007">
        <v>47</v>
      </c>
      <c r="S12" s="3005">
        <f t="shared" si="5"/>
        <v>13</v>
      </c>
      <c r="T12" s="3007">
        <v>11</v>
      </c>
      <c r="U12" s="3007">
        <v>2</v>
      </c>
    </row>
    <row r="13" spans="1:21" ht="27.95" customHeight="1">
      <c r="A13" s="3008" t="s">
        <v>421</v>
      </c>
      <c r="B13" s="3003">
        <f t="shared" si="1"/>
        <v>199</v>
      </c>
      <c r="C13" s="3009"/>
      <c r="D13" s="3003"/>
      <c r="E13" s="3003"/>
      <c r="F13" s="3003"/>
      <c r="G13" s="3003">
        <f t="shared" si="2"/>
        <v>35</v>
      </c>
      <c r="H13" s="3003">
        <v>10</v>
      </c>
      <c r="I13" s="3003">
        <v>25</v>
      </c>
      <c r="J13" s="3003">
        <f t="shared" si="3"/>
        <v>0</v>
      </c>
      <c r="K13" s="3003"/>
      <c r="L13" s="3010"/>
      <c r="M13" s="3005">
        <f t="shared" si="4"/>
        <v>135</v>
      </c>
      <c r="N13" s="3007">
        <v>52</v>
      </c>
      <c r="O13" s="3007">
        <v>83</v>
      </c>
      <c r="P13" s="3005"/>
      <c r="Q13" s="3007"/>
      <c r="R13" s="3007"/>
      <c r="S13" s="3005">
        <f t="shared" si="5"/>
        <v>29</v>
      </c>
      <c r="T13" s="3007">
        <v>26</v>
      </c>
      <c r="U13" s="3007">
        <v>3</v>
      </c>
    </row>
    <row r="14" spans="1:21" ht="27.95" customHeight="1">
      <c r="A14" s="3008" t="s">
        <v>422</v>
      </c>
      <c r="B14" s="3003">
        <f t="shared" si="1"/>
        <v>216</v>
      </c>
      <c r="C14" s="3009"/>
      <c r="D14" s="3003"/>
      <c r="E14" s="3003"/>
      <c r="F14" s="3003"/>
      <c r="G14" s="3003">
        <f t="shared" si="2"/>
        <v>31</v>
      </c>
      <c r="H14" s="3003">
        <v>12</v>
      </c>
      <c r="I14" s="3003">
        <v>19</v>
      </c>
      <c r="J14" s="3003">
        <f t="shared" si="3"/>
        <v>0</v>
      </c>
      <c r="K14" s="3003"/>
      <c r="L14" s="3010"/>
      <c r="M14" s="3005">
        <f t="shared" si="4"/>
        <v>46</v>
      </c>
      <c r="N14" s="3007">
        <v>8</v>
      </c>
      <c r="O14" s="3007">
        <v>38</v>
      </c>
      <c r="P14" s="3005">
        <f>SUM(Q14:R14)</f>
        <v>129</v>
      </c>
      <c r="Q14" s="3007">
        <v>54</v>
      </c>
      <c r="R14" s="3007">
        <v>75</v>
      </c>
      <c r="S14" s="3005">
        <f t="shared" si="5"/>
        <v>10</v>
      </c>
      <c r="T14" s="3007">
        <v>8</v>
      </c>
      <c r="U14" s="3007">
        <v>2</v>
      </c>
    </row>
    <row r="15" spans="1:21" ht="27.95" customHeight="1">
      <c r="A15" s="3008" t="s">
        <v>423</v>
      </c>
      <c r="B15" s="3003">
        <f t="shared" si="1"/>
        <v>261</v>
      </c>
      <c r="C15" s="3009"/>
      <c r="D15" s="3003"/>
      <c r="E15" s="3003"/>
      <c r="F15" s="3003"/>
      <c r="G15" s="3003">
        <f t="shared" si="2"/>
        <v>24</v>
      </c>
      <c r="H15" s="3003">
        <v>11</v>
      </c>
      <c r="I15" s="3003">
        <v>13</v>
      </c>
      <c r="J15" s="3003">
        <f t="shared" si="3"/>
        <v>0</v>
      </c>
      <c r="K15" s="3003"/>
      <c r="L15" s="3010"/>
      <c r="M15" s="3005">
        <f t="shared" si="4"/>
        <v>223</v>
      </c>
      <c r="N15" s="3007">
        <v>95</v>
      </c>
      <c r="O15" s="3007">
        <v>128</v>
      </c>
      <c r="P15" s="3005">
        <f>SUM(Q15:R15)</f>
        <v>0</v>
      </c>
      <c r="Q15" s="3007"/>
      <c r="R15" s="3007"/>
      <c r="S15" s="3005">
        <f t="shared" si="5"/>
        <v>14</v>
      </c>
      <c r="T15" s="3007">
        <v>12</v>
      </c>
      <c r="U15" s="3007">
        <v>2</v>
      </c>
    </row>
    <row r="16" spans="1:21" ht="27.95" customHeight="1">
      <c r="A16" s="3008" t="s">
        <v>424</v>
      </c>
      <c r="B16" s="3003">
        <f t="shared" si="1"/>
        <v>105</v>
      </c>
      <c r="C16" s="3009"/>
      <c r="D16" s="3003"/>
      <c r="E16" s="3003"/>
      <c r="F16" s="3003"/>
      <c r="G16" s="3003">
        <f t="shared" si="2"/>
        <v>18</v>
      </c>
      <c r="H16" s="3003">
        <v>13</v>
      </c>
      <c r="I16" s="3003">
        <v>5</v>
      </c>
      <c r="J16" s="3003">
        <f t="shared" si="3"/>
        <v>0</v>
      </c>
      <c r="K16" s="3003"/>
      <c r="L16" s="3010"/>
      <c r="M16" s="3005">
        <f t="shared" si="4"/>
        <v>66</v>
      </c>
      <c r="N16" s="3007">
        <v>28</v>
      </c>
      <c r="O16" s="3007">
        <v>38</v>
      </c>
      <c r="P16" s="3005"/>
      <c r="Q16" s="3007"/>
      <c r="R16" s="3007"/>
      <c r="S16" s="3005">
        <f t="shared" si="5"/>
        <v>21</v>
      </c>
      <c r="T16" s="3007">
        <v>14</v>
      </c>
      <c r="U16" s="3007">
        <v>7</v>
      </c>
    </row>
    <row r="17" spans="1:21" ht="27.95" customHeight="1">
      <c r="A17" s="3008" t="s">
        <v>425</v>
      </c>
      <c r="B17" s="3003">
        <f t="shared" si="1"/>
        <v>102</v>
      </c>
      <c r="C17" s="3009"/>
      <c r="D17" s="3003"/>
      <c r="E17" s="3003"/>
      <c r="F17" s="3003"/>
      <c r="G17" s="3003">
        <f t="shared" si="2"/>
        <v>12</v>
      </c>
      <c r="H17" s="3003">
        <v>3</v>
      </c>
      <c r="I17" s="3003">
        <v>9</v>
      </c>
      <c r="J17" s="3003">
        <f t="shared" si="3"/>
        <v>0</v>
      </c>
      <c r="K17" s="3003"/>
      <c r="L17" s="3010"/>
      <c r="M17" s="3005">
        <f t="shared" si="4"/>
        <v>77</v>
      </c>
      <c r="N17" s="3007">
        <v>19</v>
      </c>
      <c r="O17" s="3007">
        <v>58</v>
      </c>
      <c r="P17" s="3005"/>
      <c r="Q17" s="3007"/>
      <c r="R17" s="3007"/>
      <c r="S17" s="3005">
        <f t="shared" si="5"/>
        <v>13</v>
      </c>
      <c r="T17" s="3007">
        <v>11</v>
      </c>
      <c r="U17" s="3007">
        <v>2</v>
      </c>
    </row>
    <row r="18" spans="1:21" ht="27.95" customHeight="1">
      <c r="A18" s="3008" t="s">
        <v>785</v>
      </c>
      <c r="B18" s="3003">
        <f t="shared" si="1"/>
        <v>80</v>
      </c>
      <c r="C18" s="3009"/>
      <c r="D18" s="3003"/>
      <c r="E18" s="3003"/>
      <c r="F18" s="3003"/>
      <c r="G18" s="3003">
        <f t="shared" si="2"/>
        <v>13</v>
      </c>
      <c r="H18" s="3003">
        <v>9</v>
      </c>
      <c r="I18" s="3003">
        <v>4</v>
      </c>
      <c r="J18" s="3003">
        <f t="shared" si="3"/>
        <v>0</v>
      </c>
      <c r="K18" s="3003"/>
      <c r="L18" s="3010"/>
      <c r="M18" s="3005">
        <f t="shared" si="4"/>
        <v>58</v>
      </c>
      <c r="N18" s="3007">
        <v>14</v>
      </c>
      <c r="O18" s="3007">
        <v>44</v>
      </c>
      <c r="P18" s="3005"/>
      <c r="Q18" s="3007"/>
      <c r="R18" s="3007"/>
      <c r="S18" s="3005">
        <f t="shared" si="5"/>
        <v>9</v>
      </c>
      <c r="T18" s="3007">
        <v>6</v>
      </c>
      <c r="U18" s="3007">
        <v>3</v>
      </c>
    </row>
    <row r="19" spans="1:21" ht="27.95" customHeight="1">
      <c r="A19" s="3008" t="s">
        <v>426</v>
      </c>
      <c r="B19" s="3003">
        <f t="shared" si="1"/>
        <v>74</v>
      </c>
      <c r="C19" s="3009"/>
      <c r="D19" s="3003">
        <f>SUM(E19:F19)</f>
        <v>4</v>
      </c>
      <c r="E19" s="3003">
        <v>4</v>
      </c>
      <c r="F19" s="3003"/>
      <c r="G19" s="3003">
        <f t="shared" si="2"/>
        <v>11</v>
      </c>
      <c r="H19" s="3003">
        <v>9</v>
      </c>
      <c r="I19" s="3003">
        <v>2</v>
      </c>
      <c r="J19" s="3003">
        <f t="shared" si="3"/>
        <v>0</v>
      </c>
      <c r="K19" s="3003"/>
      <c r="L19" s="3010"/>
      <c r="M19" s="3005">
        <f t="shared" si="4"/>
        <v>36</v>
      </c>
      <c r="N19" s="3007">
        <v>15</v>
      </c>
      <c r="O19" s="3007">
        <v>21</v>
      </c>
      <c r="P19" s="3005"/>
      <c r="Q19" s="3007"/>
      <c r="R19" s="3007"/>
      <c r="S19" s="3005">
        <f t="shared" si="5"/>
        <v>23</v>
      </c>
      <c r="T19" s="3007">
        <v>17</v>
      </c>
      <c r="U19" s="3007">
        <v>6</v>
      </c>
    </row>
    <row r="20" spans="1:21" ht="27.95" customHeight="1">
      <c r="A20" s="3008" t="s">
        <v>427</v>
      </c>
      <c r="B20" s="3003">
        <f t="shared" si="1"/>
        <v>83</v>
      </c>
      <c r="C20" s="3009"/>
      <c r="D20" s="3003"/>
      <c r="E20" s="3003"/>
      <c r="F20" s="3003"/>
      <c r="G20" s="3003">
        <f t="shared" si="2"/>
        <v>29</v>
      </c>
      <c r="H20" s="3003">
        <v>21</v>
      </c>
      <c r="I20" s="3003">
        <v>8</v>
      </c>
      <c r="J20" s="3003">
        <f t="shared" si="3"/>
        <v>0</v>
      </c>
      <c r="K20" s="3003"/>
      <c r="L20" s="3010"/>
      <c r="M20" s="3005">
        <f t="shared" si="4"/>
        <v>49</v>
      </c>
      <c r="N20" s="3007">
        <v>19</v>
      </c>
      <c r="O20" s="3007">
        <v>30</v>
      </c>
      <c r="P20" s="3005"/>
      <c r="Q20" s="3007"/>
      <c r="R20" s="3007"/>
      <c r="S20" s="3005">
        <f t="shared" si="5"/>
        <v>5</v>
      </c>
      <c r="T20" s="3007">
        <v>4</v>
      </c>
      <c r="U20" s="3007">
        <v>1</v>
      </c>
    </row>
    <row r="21" spans="1:21" ht="27.95" customHeight="1">
      <c r="A21" s="3008" t="s">
        <v>465</v>
      </c>
      <c r="B21" s="3003">
        <f t="shared" si="1"/>
        <v>83</v>
      </c>
      <c r="C21" s="3009"/>
      <c r="D21" s="3003"/>
      <c r="E21" s="3003"/>
      <c r="F21" s="3003"/>
      <c r="G21" s="3003">
        <f t="shared" si="2"/>
        <v>10</v>
      </c>
      <c r="H21" s="3003">
        <v>3</v>
      </c>
      <c r="I21" s="3003">
        <v>7</v>
      </c>
      <c r="J21" s="3003">
        <f t="shared" si="3"/>
        <v>0</v>
      </c>
      <c r="K21" s="3003"/>
      <c r="L21" s="3010"/>
      <c r="M21" s="3005">
        <f t="shared" si="4"/>
        <v>20</v>
      </c>
      <c r="N21" s="3007">
        <v>14</v>
      </c>
      <c r="O21" s="3007">
        <v>6</v>
      </c>
      <c r="P21" s="3005">
        <f>SUM(Q21:R21)</f>
        <v>40</v>
      </c>
      <c r="Q21" s="3007">
        <v>13</v>
      </c>
      <c r="R21" s="3007">
        <v>27</v>
      </c>
      <c r="S21" s="3005">
        <f t="shared" si="5"/>
        <v>13</v>
      </c>
      <c r="T21" s="3007">
        <v>9</v>
      </c>
      <c r="U21" s="3007">
        <v>4</v>
      </c>
    </row>
    <row r="22" spans="1:21" ht="27.95" customHeight="1">
      <c r="A22" s="3008" t="s">
        <v>428</v>
      </c>
      <c r="B22" s="3003">
        <f t="shared" si="1"/>
        <v>45</v>
      </c>
      <c r="C22" s="3009"/>
      <c r="D22" s="3003"/>
      <c r="E22" s="3003"/>
      <c r="F22" s="3003"/>
      <c r="G22" s="3003">
        <f t="shared" si="2"/>
        <v>9</v>
      </c>
      <c r="H22" s="3003">
        <v>5</v>
      </c>
      <c r="I22" s="3003">
        <v>4</v>
      </c>
      <c r="J22" s="3003">
        <f t="shared" si="3"/>
        <v>0</v>
      </c>
      <c r="K22" s="3003"/>
      <c r="L22" s="3010"/>
      <c r="M22" s="3005">
        <f t="shared" si="4"/>
        <v>27</v>
      </c>
      <c r="N22" s="3007">
        <v>12</v>
      </c>
      <c r="O22" s="3007">
        <v>15</v>
      </c>
      <c r="P22" s="3005"/>
      <c r="Q22" s="3007"/>
      <c r="R22" s="3007"/>
      <c r="S22" s="3005">
        <f t="shared" si="5"/>
        <v>9</v>
      </c>
      <c r="T22" s="3007">
        <v>7</v>
      </c>
      <c r="U22" s="3007">
        <v>2</v>
      </c>
    </row>
    <row r="23" spans="1:21" ht="27.95" customHeight="1">
      <c r="A23" s="3008" t="s">
        <v>938</v>
      </c>
      <c r="B23" s="3003">
        <f t="shared" si="1"/>
        <v>351</v>
      </c>
      <c r="C23" s="3009"/>
      <c r="D23" s="3003">
        <f>SUM(E23:F23)</f>
        <v>1</v>
      </c>
      <c r="E23" s="3003"/>
      <c r="F23" s="3003">
        <v>1</v>
      </c>
      <c r="G23" s="3003">
        <f t="shared" si="2"/>
        <v>145</v>
      </c>
      <c r="H23" s="3003">
        <v>42</v>
      </c>
      <c r="I23" s="3003">
        <v>103</v>
      </c>
      <c r="J23" s="3003">
        <f t="shared" si="3"/>
        <v>0</v>
      </c>
      <c r="K23" s="3003"/>
      <c r="L23" s="3010"/>
      <c r="M23" s="3005">
        <f t="shared" si="4"/>
        <v>165</v>
      </c>
      <c r="N23" s="3007">
        <v>58</v>
      </c>
      <c r="O23" s="3007">
        <v>107</v>
      </c>
      <c r="P23" s="3005"/>
      <c r="Q23" s="3007"/>
      <c r="R23" s="3007"/>
      <c r="S23" s="3005">
        <f t="shared" si="5"/>
        <v>40</v>
      </c>
      <c r="T23" s="3007">
        <v>23</v>
      </c>
      <c r="U23" s="3007">
        <v>17</v>
      </c>
    </row>
    <row r="24" spans="1:21" ht="27.95" customHeight="1">
      <c r="A24" s="3008" t="s">
        <v>430</v>
      </c>
      <c r="B24" s="3003">
        <f t="shared" si="1"/>
        <v>123</v>
      </c>
      <c r="C24" s="3009"/>
      <c r="D24" s="3003"/>
      <c r="E24" s="3003"/>
      <c r="F24" s="3003"/>
      <c r="G24" s="3003">
        <f t="shared" si="2"/>
        <v>10</v>
      </c>
      <c r="H24" s="3003">
        <v>4</v>
      </c>
      <c r="I24" s="3003">
        <v>6</v>
      </c>
      <c r="J24" s="3003">
        <f t="shared" si="3"/>
        <v>6</v>
      </c>
      <c r="K24" s="3003">
        <v>6</v>
      </c>
      <c r="L24" s="3010"/>
      <c r="M24" s="3005">
        <f t="shared" si="4"/>
        <v>107</v>
      </c>
      <c r="N24" s="3007">
        <v>32</v>
      </c>
      <c r="O24" s="3007">
        <v>75</v>
      </c>
      <c r="P24" s="3005"/>
      <c r="Q24" s="3007"/>
      <c r="R24" s="3007"/>
      <c r="S24" s="3005"/>
      <c r="T24" s="3007"/>
      <c r="U24" s="3007"/>
    </row>
    <row r="25" spans="1:21" ht="27.95" customHeight="1">
      <c r="A25" s="3008" t="s">
        <v>939</v>
      </c>
      <c r="B25" s="3003">
        <f t="shared" si="1"/>
        <v>12</v>
      </c>
      <c r="C25" s="3009"/>
      <c r="D25" s="3003"/>
      <c r="E25" s="3003"/>
      <c r="F25" s="3003"/>
      <c r="G25" s="3003">
        <f t="shared" si="2"/>
        <v>4</v>
      </c>
      <c r="H25" s="3009">
        <v>1</v>
      </c>
      <c r="I25" s="3003">
        <v>3</v>
      </c>
      <c r="J25" s="3009"/>
      <c r="K25" s="3009"/>
      <c r="L25" s="3011"/>
      <c r="M25" s="3005">
        <f t="shared" si="4"/>
        <v>7</v>
      </c>
      <c r="N25" s="3007">
        <v>4</v>
      </c>
      <c r="O25" s="3007">
        <v>3</v>
      </c>
      <c r="P25" s="3005"/>
      <c r="Q25" s="3007"/>
      <c r="R25" s="3007"/>
      <c r="S25" s="3005">
        <f>SUM(T25:U25)</f>
        <v>1</v>
      </c>
      <c r="T25" s="3007">
        <v>1</v>
      </c>
      <c r="U25" s="3007"/>
    </row>
    <row r="26" spans="1:21" ht="18" customHeight="1">
      <c r="A26" s="3012"/>
      <c r="B26" s="3013"/>
      <c r="C26" s="3014"/>
      <c r="D26" s="3013"/>
      <c r="E26" s="3013"/>
      <c r="F26" s="3013"/>
      <c r="G26" s="3013"/>
      <c r="H26" s="3014"/>
      <c r="I26" s="3013"/>
      <c r="J26" s="3014"/>
      <c r="K26" s="3014"/>
      <c r="L26" s="3014"/>
      <c r="M26" s="3014"/>
    </row>
    <row r="27" spans="1:21" ht="15">
      <c r="K27" s="3487" t="s">
        <v>408</v>
      </c>
      <c r="L27" s="3487"/>
    </row>
  </sheetData>
  <sheetProtection password="CA55" sheet="1" objects="1" scenarios="1"/>
  <mergeCells count="12">
    <mergeCell ref="A1:U1"/>
    <mergeCell ref="A3:U3"/>
    <mergeCell ref="A4:U4"/>
    <mergeCell ref="A6:U6"/>
    <mergeCell ref="K27:L27"/>
    <mergeCell ref="G8:I8"/>
    <mergeCell ref="J8:L8"/>
    <mergeCell ref="D8:F8"/>
    <mergeCell ref="B7:U7"/>
    <mergeCell ref="M8:O8"/>
    <mergeCell ref="P8:R8"/>
    <mergeCell ref="S8:U8"/>
  </mergeCells>
  <phoneticPr fontId="101" type="noConversion"/>
  <pageMargins left="0.78740157480314965" right="0.78740157480314965" top="0.78740157480314965" bottom="0.70866141732283472" header="0" footer="0"/>
  <pageSetup scale="60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syncVertical="1" syncRef="A2" transitionEvaluation="1"/>
  <dimension ref="A1:F62"/>
  <sheetViews>
    <sheetView showGridLines="0" topLeftCell="A2" workbookViewId="0">
      <selection activeCell="C38" sqref="C38"/>
    </sheetView>
  </sheetViews>
  <sheetFormatPr baseColWidth="10" defaultColWidth="9.83203125" defaultRowHeight="10.5"/>
  <cols>
    <col min="1" max="1" width="42.33203125" style="1252" customWidth="1"/>
    <col min="2" max="2" width="15.5" style="1252" customWidth="1"/>
    <col min="3" max="3" width="14.5" style="1252" customWidth="1"/>
    <col min="4" max="4" width="13" style="1252" customWidth="1"/>
    <col min="5" max="5" width="1.83203125" style="1252" hidden="1" customWidth="1"/>
    <col min="6" max="6" width="9.83203125" style="1252" hidden="1" customWidth="1"/>
    <col min="7" max="16384" width="9.83203125" style="1252"/>
  </cols>
  <sheetData>
    <row r="1" spans="1:6" ht="16.5" customHeight="1">
      <c r="A1" s="3502" t="s">
        <v>359</v>
      </c>
      <c r="B1" s="3502"/>
      <c r="C1" s="3502"/>
      <c r="D1" s="3502"/>
    </row>
    <row r="2" spans="1:6" ht="5.25" customHeight="1">
      <c r="A2" s="1253"/>
      <c r="B2" s="1253"/>
      <c r="C2" s="1253"/>
      <c r="D2" s="1253"/>
    </row>
    <row r="3" spans="1:6" ht="12.75">
      <c r="A3" s="3503" t="s">
        <v>1438</v>
      </c>
      <c r="B3" s="3503"/>
      <c r="C3" s="3503"/>
      <c r="D3" s="3503"/>
      <c r="E3" s="3503"/>
      <c r="F3" s="3503"/>
    </row>
    <row r="4" spans="1:6" ht="14.25">
      <c r="A4" s="3503" t="s">
        <v>1073</v>
      </c>
      <c r="B4" s="3503"/>
      <c r="C4" s="3503"/>
      <c r="D4" s="3503"/>
      <c r="E4" s="1254"/>
      <c r="F4" s="1254"/>
    </row>
    <row r="5" spans="1:6" ht="9.75" customHeight="1">
      <c r="A5" s="1255"/>
      <c r="B5" s="1255"/>
      <c r="C5" s="1255"/>
      <c r="D5" s="1255"/>
      <c r="E5" s="1256"/>
      <c r="F5" s="1256"/>
    </row>
    <row r="6" spans="1:6" ht="17.25" customHeight="1">
      <c r="A6" s="3504" t="s">
        <v>29</v>
      </c>
      <c r="B6" s="3504"/>
      <c r="C6" s="3504"/>
      <c r="D6" s="3504"/>
      <c r="E6" s="1256"/>
      <c r="F6" s="1256"/>
    </row>
    <row r="7" spans="1:6" ht="18" customHeight="1">
      <c r="A7" s="1257"/>
      <c r="B7" s="1258"/>
      <c r="C7" s="1259" t="s">
        <v>0</v>
      </c>
      <c r="D7" s="1260"/>
    </row>
    <row r="8" spans="1:6" ht="12" customHeight="1">
      <c r="A8" s="1261" t="s">
        <v>1</v>
      </c>
      <c r="B8" s="1262" t="s">
        <v>2</v>
      </c>
      <c r="C8" s="1263"/>
      <c r="D8" s="1264"/>
    </row>
    <row r="9" spans="1:6" ht="13.5" customHeight="1">
      <c r="A9" s="1265" t="s">
        <v>1285</v>
      </c>
      <c r="B9" s="1266" t="s">
        <v>3</v>
      </c>
      <c r="C9" s="1266" t="s">
        <v>1408</v>
      </c>
      <c r="D9" s="1267" t="s">
        <v>1409</v>
      </c>
    </row>
    <row r="10" spans="1:6" ht="12.75" customHeight="1">
      <c r="A10" s="1268" t="s">
        <v>402</v>
      </c>
      <c r="B10" s="1269">
        <f>SUM(B11+B31)</f>
        <v>556</v>
      </c>
      <c r="C10" s="1269">
        <f>SUM(C11+C31)</f>
        <v>234</v>
      </c>
      <c r="D10" s="1269">
        <f>SUM(D11+D31)</f>
        <v>322</v>
      </c>
    </row>
    <row r="11" spans="1:6" ht="15" customHeight="1">
      <c r="A11" s="1270" t="s">
        <v>403</v>
      </c>
      <c r="B11" s="1271">
        <f>(B12+B14+B23)</f>
        <v>16</v>
      </c>
      <c r="C11" s="1271">
        <f>(C12+C14+C23)</f>
        <v>12</v>
      </c>
      <c r="D11" s="1272">
        <f>(D12+D14+D23)</f>
        <v>4</v>
      </c>
    </row>
    <row r="12" spans="1:6" ht="15" customHeight="1">
      <c r="A12" s="1270" t="s">
        <v>404</v>
      </c>
      <c r="B12" s="1271">
        <f>SUM(B13)</f>
        <v>4</v>
      </c>
      <c r="C12" s="1271">
        <f>SUM(C13)</f>
        <v>4</v>
      </c>
      <c r="D12" s="1272"/>
    </row>
    <row r="13" spans="1:6" ht="12" customHeight="1">
      <c r="A13" s="1273" t="s">
        <v>366</v>
      </c>
      <c r="B13" s="1274">
        <f>SUM(C13:D13)</f>
        <v>4</v>
      </c>
      <c r="C13" s="1274">
        <v>4</v>
      </c>
      <c r="D13" s="1275"/>
    </row>
    <row r="14" spans="1:6" ht="15" customHeight="1">
      <c r="A14" s="1270" t="s">
        <v>736</v>
      </c>
      <c r="B14" s="1271">
        <f>SUM(B15:B22)</f>
        <v>6</v>
      </c>
      <c r="C14" s="1271">
        <f>SUM(C15:C22)</f>
        <v>5</v>
      </c>
      <c r="D14" s="1271">
        <f>SUM(D15:D22)</f>
        <v>1</v>
      </c>
      <c r="E14" s="1276"/>
      <c r="F14" s="1276"/>
    </row>
    <row r="15" spans="1:6" ht="12" customHeight="1">
      <c r="A15" s="1273" t="s">
        <v>480</v>
      </c>
      <c r="B15" s="1271"/>
      <c r="C15" s="1271"/>
      <c r="D15" s="1272"/>
      <c r="E15" s="1276"/>
      <c r="F15" s="1276"/>
    </row>
    <row r="16" spans="1:6" ht="12" customHeight="1">
      <c r="A16" s="1273" t="s">
        <v>1365</v>
      </c>
      <c r="B16" s="1274">
        <f>SUM(C16:D16)</f>
        <v>4</v>
      </c>
      <c r="C16" s="1274">
        <v>4</v>
      </c>
      <c r="D16" s="1272"/>
      <c r="E16" s="1276"/>
      <c r="F16" s="1276"/>
    </row>
    <row r="17" spans="1:6" ht="12" customHeight="1">
      <c r="A17" s="1273" t="s">
        <v>479</v>
      </c>
      <c r="B17" s="1274"/>
      <c r="C17" s="1274"/>
      <c r="D17" s="1275"/>
      <c r="E17" s="1276"/>
      <c r="F17" s="1276"/>
    </row>
    <row r="18" spans="1:6" ht="12" customHeight="1">
      <c r="A18" s="1273" t="s">
        <v>369</v>
      </c>
      <c r="B18" s="1274"/>
      <c r="C18" s="1277"/>
      <c r="D18" s="1278"/>
    </row>
    <row r="19" spans="1:6" ht="12" customHeight="1">
      <c r="A19" s="1273" t="s">
        <v>370</v>
      </c>
      <c r="B19" s="1274"/>
      <c r="C19" s="1277"/>
      <c r="D19" s="1278"/>
    </row>
    <row r="20" spans="1:6" ht="12" customHeight="1">
      <c r="A20" s="1273" t="s">
        <v>371</v>
      </c>
      <c r="B20" s="1274">
        <f>SUM(C20:D20)</f>
        <v>2</v>
      </c>
      <c r="C20" s="1274">
        <v>1</v>
      </c>
      <c r="D20" s="1275">
        <v>1</v>
      </c>
    </row>
    <row r="21" spans="1:6" ht="12" customHeight="1">
      <c r="A21" s="1273" t="s">
        <v>372</v>
      </c>
      <c r="B21" s="1274"/>
      <c r="C21" s="1274"/>
      <c r="D21" s="1275"/>
    </row>
    <row r="22" spans="1:6" ht="12" customHeight="1">
      <c r="A22" s="1273" t="s">
        <v>1174</v>
      </c>
      <c r="B22" s="1274"/>
      <c r="C22" s="1274"/>
      <c r="D22" s="1275"/>
    </row>
    <row r="23" spans="1:6" ht="15" customHeight="1">
      <c r="A23" s="1270" t="s">
        <v>406</v>
      </c>
      <c r="B23" s="1271">
        <f>SUM(B24:B30)</f>
        <v>6</v>
      </c>
      <c r="C23" s="1271">
        <f>SUM(C24:C30)</f>
        <v>3</v>
      </c>
      <c r="D23" s="1271">
        <f>SUM(D24:D30)</f>
        <v>3</v>
      </c>
    </row>
    <row r="24" spans="1:6" ht="12" customHeight="1">
      <c r="A24" s="1273" t="s">
        <v>485</v>
      </c>
      <c r="B24" s="1274"/>
      <c r="C24" s="1274"/>
      <c r="D24" s="1275"/>
    </row>
    <row r="25" spans="1:6" ht="12" customHeight="1">
      <c r="A25" s="1273" t="s">
        <v>486</v>
      </c>
      <c r="B25" s="1274">
        <f>SUM(C25:D25)</f>
        <v>6</v>
      </c>
      <c r="C25" s="1274">
        <v>3</v>
      </c>
      <c r="D25" s="1275">
        <v>3</v>
      </c>
    </row>
    <row r="26" spans="1:6" ht="12" customHeight="1">
      <c r="A26" s="1273" t="s">
        <v>487</v>
      </c>
      <c r="B26" s="1274"/>
      <c r="C26" s="1274"/>
      <c r="D26" s="1275"/>
    </row>
    <row r="27" spans="1:6" ht="12" customHeight="1">
      <c r="A27" s="1273" t="s">
        <v>481</v>
      </c>
      <c r="B27" s="1274"/>
      <c r="C27" s="1274"/>
      <c r="D27" s="1275"/>
    </row>
    <row r="28" spans="1:6" ht="12" customHeight="1">
      <c r="A28" s="1273" t="s">
        <v>488</v>
      </c>
      <c r="B28" s="1274"/>
      <c r="C28" s="1274"/>
      <c r="D28" s="1275"/>
    </row>
    <row r="29" spans="1:6" ht="12" customHeight="1">
      <c r="A29" s="1273" t="s">
        <v>489</v>
      </c>
      <c r="B29" s="1274"/>
      <c r="C29" s="1274"/>
      <c r="D29" s="1275"/>
    </row>
    <row r="30" spans="1:6" ht="12" customHeight="1">
      <c r="A30" s="1273" t="s">
        <v>490</v>
      </c>
      <c r="B30" s="1274"/>
      <c r="C30" s="1274"/>
      <c r="D30" s="1275"/>
    </row>
    <row r="31" spans="1:6" ht="15" customHeight="1">
      <c r="A31" s="1270" t="s">
        <v>706</v>
      </c>
      <c r="B31" s="1271">
        <f>SUM(B32+B35+B36+B41+B45+B46+B49+B50+B54+B55+B56+B57+B58)</f>
        <v>540</v>
      </c>
      <c r="C31" s="1271">
        <f>SUM(C32+C35+C36+C41+C45+C46+C49+C50+C54+C55+C56+C57+C58)</f>
        <v>222</v>
      </c>
      <c r="D31" s="1271">
        <f>SUM(D32+D35+D36+D41+D45+D46+D49+D50+D54+D55+D56+D57+D58)</f>
        <v>318</v>
      </c>
    </row>
    <row r="32" spans="1:6" ht="15" customHeight="1">
      <c r="A32" s="2392" t="s">
        <v>722</v>
      </c>
      <c r="B32" s="2393">
        <f>SUM(C32:D32)</f>
        <v>17</v>
      </c>
      <c r="C32" s="2393">
        <f>SUM(C33:C34)</f>
        <v>17</v>
      </c>
      <c r="D32" s="2394"/>
    </row>
    <row r="33" spans="1:4" ht="12" customHeight="1">
      <c r="A33" s="2395" t="s">
        <v>1074</v>
      </c>
      <c r="B33" s="2396">
        <f>SUM(C33:D33)</f>
        <v>15</v>
      </c>
      <c r="C33" s="2396">
        <v>15</v>
      </c>
      <c r="D33" s="2396"/>
    </row>
    <row r="34" spans="1:4" ht="12" customHeight="1">
      <c r="A34" s="2395" t="s">
        <v>1075</v>
      </c>
      <c r="B34" s="2396">
        <f>SUM(C34:D34)</f>
        <v>2</v>
      </c>
      <c r="C34" s="2396">
        <v>2</v>
      </c>
      <c r="D34" s="2396"/>
    </row>
    <row r="35" spans="1:4" ht="15" customHeight="1">
      <c r="A35" s="1279" t="s">
        <v>1184</v>
      </c>
      <c r="B35" s="1280">
        <f>SUM(C35:D35)</f>
        <v>4</v>
      </c>
      <c r="C35" s="1280"/>
      <c r="D35" s="1281">
        <v>4</v>
      </c>
    </row>
    <row r="36" spans="1:4" ht="15" customHeight="1">
      <c r="A36" s="1270" t="s">
        <v>4</v>
      </c>
      <c r="B36" s="1271">
        <f>SUM(B37:B40)</f>
        <v>31</v>
      </c>
      <c r="C36" s="1271">
        <f>SUM(C37:C40)</f>
        <v>14</v>
      </c>
      <c r="D36" s="1272">
        <f>SUM(D37:D40)</f>
        <v>17</v>
      </c>
    </row>
    <row r="37" spans="1:4" ht="12" customHeight="1">
      <c r="A37" s="1273" t="s">
        <v>1149</v>
      </c>
      <c r="B37" s="2397">
        <f>SUM(C37:D37)</f>
        <v>1</v>
      </c>
      <c r="C37" s="2397">
        <v>1</v>
      </c>
      <c r="D37" s="2398"/>
    </row>
    <row r="38" spans="1:4" ht="12" customHeight="1">
      <c r="A38" s="1282" t="s">
        <v>1076</v>
      </c>
      <c r="B38" s="2397">
        <f>SUM(C38:D38)</f>
        <v>1</v>
      </c>
      <c r="C38" s="2399">
        <v>1</v>
      </c>
      <c r="D38" s="2400"/>
    </row>
    <row r="39" spans="1:4" ht="12" customHeight="1">
      <c r="A39" s="1282" t="s">
        <v>5</v>
      </c>
      <c r="B39" s="1283">
        <f>SUM(C39:D39)</f>
        <v>12</v>
      </c>
      <c r="C39" s="1284">
        <v>8</v>
      </c>
      <c r="D39" s="1285">
        <v>4</v>
      </c>
    </row>
    <row r="40" spans="1:4" ht="12" customHeight="1">
      <c r="A40" s="1282" t="s">
        <v>6</v>
      </c>
      <c r="B40" s="1283">
        <f>SUM(C40:D40)</f>
        <v>17</v>
      </c>
      <c r="C40" s="1284">
        <v>4</v>
      </c>
      <c r="D40" s="1285">
        <v>13</v>
      </c>
    </row>
    <row r="41" spans="1:4" ht="15" customHeight="1">
      <c r="A41" s="1270" t="s">
        <v>1106</v>
      </c>
      <c r="B41" s="1272">
        <f>SUM(B42:B44)</f>
        <v>118</v>
      </c>
      <c r="C41" s="1272">
        <f>SUM(C42:C44)</f>
        <v>36</v>
      </c>
      <c r="D41" s="1272">
        <f>SUM(D42:D44)</f>
        <v>82</v>
      </c>
    </row>
    <row r="42" spans="1:4" ht="12" customHeight="1">
      <c r="A42" s="1282" t="s">
        <v>7</v>
      </c>
      <c r="B42" s="1286">
        <f>SUM(C42:D42)</f>
        <v>14</v>
      </c>
      <c r="C42" s="1284">
        <v>5</v>
      </c>
      <c r="D42" s="1287">
        <v>9</v>
      </c>
    </row>
    <row r="43" spans="1:4" ht="12" customHeight="1">
      <c r="A43" s="1282" t="s">
        <v>1201</v>
      </c>
      <c r="B43" s="1286">
        <f>SUM(C43:D43)</f>
        <v>104</v>
      </c>
      <c r="C43" s="1286">
        <v>31</v>
      </c>
      <c r="D43" s="1287">
        <v>73</v>
      </c>
    </row>
    <row r="44" spans="1:4" ht="12" customHeight="1">
      <c r="A44" s="1282" t="s">
        <v>1138</v>
      </c>
      <c r="B44" s="1286"/>
      <c r="C44" s="1286"/>
      <c r="D44" s="1287"/>
    </row>
    <row r="45" spans="1:4" ht="15" customHeight="1">
      <c r="A45" s="1270" t="s">
        <v>723</v>
      </c>
      <c r="B45" s="1271">
        <f>SUM(C45:D45)</f>
        <v>5</v>
      </c>
      <c r="C45" s="1271"/>
      <c r="D45" s="1272">
        <v>5</v>
      </c>
    </row>
    <row r="46" spans="1:4" ht="15" customHeight="1">
      <c r="A46" s="1270" t="s">
        <v>724</v>
      </c>
      <c r="B46" s="1271">
        <f>SUM(B47:B48)</f>
        <v>69</v>
      </c>
      <c r="C46" s="1271">
        <f>SUM(C47:C48)</f>
        <v>34</v>
      </c>
      <c r="D46" s="1272">
        <f>SUM(D47:D48)</f>
        <v>35</v>
      </c>
    </row>
    <row r="47" spans="1:4" ht="12" customHeight="1">
      <c r="A47" s="1282" t="s">
        <v>1177</v>
      </c>
      <c r="B47" s="1286">
        <f>SUM(C47:D47)</f>
        <v>25</v>
      </c>
      <c r="C47" s="1286">
        <v>13</v>
      </c>
      <c r="D47" s="1287">
        <v>12</v>
      </c>
    </row>
    <row r="48" spans="1:4" ht="12" customHeight="1">
      <c r="A48" s="1282" t="s">
        <v>1178</v>
      </c>
      <c r="B48" s="1286">
        <f>SUM(C48:D48)</f>
        <v>44</v>
      </c>
      <c r="C48" s="1286">
        <v>21</v>
      </c>
      <c r="D48" s="1287">
        <v>23</v>
      </c>
    </row>
    <row r="49" spans="1:4" ht="15" customHeight="1">
      <c r="A49" s="1270" t="s">
        <v>734</v>
      </c>
      <c r="B49" s="1288">
        <f>SUM(C49:D49)</f>
        <v>66</v>
      </c>
      <c r="C49" s="1271">
        <v>5</v>
      </c>
      <c r="D49" s="1272">
        <v>61</v>
      </c>
    </row>
    <row r="50" spans="1:4" ht="15" customHeight="1">
      <c r="A50" s="1270" t="s">
        <v>732</v>
      </c>
      <c r="B50" s="1271">
        <f>SUM(B51:B53)</f>
        <v>6</v>
      </c>
      <c r="C50" s="1271">
        <f>SUM(C51:C53)</f>
        <v>6</v>
      </c>
      <c r="D50" s="1289"/>
    </row>
    <row r="51" spans="1:4" ht="12" customHeight="1">
      <c r="A51" s="1282" t="s">
        <v>8</v>
      </c>
      <c r="B51" s="1286">
        <f t="shared" ref="B51:B58" si="0">SUM(C51:D51)</f>
        <v>3</v>
      </c>
      <c r="C51" s="1286">
        <v>3</v>
      </c>
      <c r="D51" s="1285"/>
    </row>
    <row r="52" spans="1:4" ht="12" customHeight="1">
      <c r="A52" s="1282" t="s">
        <v>1181</v>
      </c>
      <c r="B52" s="1286">
        <f t="shared" si="0"/>
        <v>1</v>
      </c>
      <c r="C52" s="1286">
        <v>1</v>
      </c>
      <c r="D52" s="1285"/>
    </row>
    <row r="53" spans="1:4" ht="12" customHeight="1">
      <c r="A53" s="1282" t="s">
        <v>1180</v>
      </c>
      <c r="B53" s="1286">
        <f t="shared" si="0"/>
        <v>2</v>
      </c>
      <c r="C53" s="1286">
        <v>2</v>
      </c>
      <c r="D53" s="1285"/>
    </row>
    <row r="54" spans="1:4" ht="15" customHeight="1">
      <c r="A54" s="1270" t="s">
        <v>165</v>
      </c>
      <c r="B54" s="1288">
        <f t="shared" si="0"/>
        <v>10</v>
      </c>
      <c r="C54" s="1290">
        <v>6</v>
      </c>
      <c r="D54" s="1289">
        <v>4</v>
      </c>
    </row>
    <row r="55" spans="1:4" ht="15" customHeight="1">
      <c r="A55" s="1270" t="s">
        <v>733</v>
      </c>
      <c r="B55" s="1271">
        <f t="shared" si="0"/>
        <v>111</v>
      </c>
      <c r="C55" s="1271">
        <v>59</v>
      </c>
      <c r="D55" s="1272">
        <v>52</v>
      </c>
    </row>
    <row r="56" spans="1:4" ht="15" customHeight="1">
      <c r="A56" s="1270" t="s">
        <v>9</v>
      </c>
      <c r="B56" s="1271">
        <f t="shared" si="0"/>
        <v>14</v>
      </c>
      <c r="C56" s="1271">
        <v>12</v>
      </c>
      <c r="D56" s="1272">
        <v>2</v>
      </c>
    </row>
    <row r="57" spans="1:4" ht="15" customHeight="1">
      <c r="A57" s="1270" t="s">
        <v>727</v>
      </c>
      <c r="B57" s="1271">
        <f t="shared" si="0"/>
        <v>54</v>
      </c>
      <c r="C57" s="1271">
        <v>22</v>
      </c>
      <c r="D57" s="1272">
        <v>32</v>
      </c>
    </row>
    <row r="58" spans="1:4" ht="15" customHeight="1">
      <c r="A58" s="1270" t="s">
        <v>728</v>
      </c>
      <c r="B58" s="1271">
        <f t="shared" si="0"/>
        <v>35</v>
      </c>
      <c r="C58" s="1271">
        <v>11</v>
      </c>
      <c r="D58" s="1272">
        <v>24</v>
      </c>
    </row>
    <row r="59" spans="1:4" ht="10.5" hidden="1" customHeight="1">
      <c r="A59" s="1291"/>
      <c r="B59" s="1292"/>
      <c r="C59" s="1293"/>
      <c r="D59" s="1292"/>
    </row>
    <row r="60" spans="1:4" ht="10.5" hidden="1" customHeight="1"/>
    <row r="61" spans="1:4" ht="18" customHeight="1">
      <c r="B61" s="1276"/>
      <c r="C61" s="1294" t="s">
        <v>1402</v>
      </c>
      <c r="D61" s="1294"/>
    </row>
    <row r="62" spans="1:4" ht="10.5" hidden="1" customHeight="1">
      <c r="B62" s="1276"/>
    </row>
  </sheetData>
  <sheetProtection password="CA55" sheet="1" objects="1" scenarios="1"/>
  <mergeCells count="4">
    <mergeCell ref="A1:D1"/>
    <mergeCell ref="A3:F3"/>
    <mergeCell ref="A4:D4"/>
    <mergeCell ref="A6:D6"/>
  </mergeCells>
  <phoneticPr fontId="101" type="noConversion"/>
  <printOptions horizontalCentered="1"/>
  <pageMargins left="1.299212598425197" right="0.59055118110236227" top="0.23622047244094491" bottom="1" header="0" footer="0"/>
  <pageSetup scale="9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U53"/>
  <sheetViews>
    <sheetView showGridLines="0" workbookViewId="0">
      <selection activeCell="C38" sqref="C38"/>
    </sheetView>
  </sheetViews>
  <sheetFormatPr baseColWidth="10" defaultColWidth="9.83203125" defaultRowHeight="10.5"/>
  <cols>
    <col min="1" max="1" width="37.1640625" style="1346" customWidth="1"/>
    <col min="2" max="2" width="8.33203125" style="1346" customWidth="1"/>
    <col min="3" max="3" width="9.33203125" style="1346" customWidth="1"/>
    <col min="4" max="4" width="9.1640625" style="1346" customWidth="1"/>
    <col min="5" max="6" width="9" style="1346" customWidth="1"/>
    <col min="7" max="7" width="9.1640625" style="1346" customWidth="1"/>
    <col min="8" max="8" width="9.33203125" style="1346" customWidth="1"/>
    <col min="9" max="10" width="9" style="1346" customWidth="1"/>
    <col min="11" max="11" width="9.33203125" style="1346" customWidth="1"/>
    <col min="12" max="12" width="9.83203125" style="1346" customWidth="1"/>
    <col min="13" max="13" width="7.83203125" style="1346" customWidth="1"/>
    <col min="14" max="16384" width="9.83203125" style="1346"/>
  </cols>
  <sheetData>
    <row r="1" spans="1:21" ht="18" customHeight="1">
      <c r="A1" s="3510" t="s">
        <v>359</v>
      </c>
      <c r="B1" s="3510"/>
      <c r="C1" s="3510"/>
      <c r="D1" s="3510"/>
      <c r="E1" s="3510"/>
      <c r="F1" s="3510"/>
      <c r="G1" s="3510"/>
      <c r="H1" s="3510"/>
      <c r="I1" s="3510"/>
      <c r="J1" s="3510"/>
      <c r="K1" s="3510"/>
      <c r="L1" s="1345"/>
    </row>
    <row r="2" spans="1:21" ht="3.75" customHeight="1">
      <c r="A2" s="1345"/>
      <c r="E2" s="1345"/>
      <c r="F2" s="1345"/>
      <c r="G2" s="1345"/>
      <c r="H2" s="1345"/>
      <c r="I2" s="1345"/>
      <c r="J2" s="1345"/>
      <c r="K2" s="1345"/>
      <c r="L2" s="1345"/>
    </row>
    <row r="3" spans="1:21" ht="12" customHeight="1">
      <c r="A3" s="3511" t="s">
        <v>28</v>
      </c>
      <c r="B3" s="3511"/>
      <c r="C3" s="3511"/>
      <c r="D3" s="3511"/>
      <c r="E3" s="3511"/>
      <c r="F3" s="3511"/>
      <c r="G3" s="3511"/>
      <c r="H3" s="3511"/>
      <c r="I3" s="3511"/>
      <c r="J3" s="3511"/>
      <c r="K3" s="3511"/>
      <c r="L3" s="1345"/>
    </row>
    <row r="4" spans="1:21" ht="12" customHeight="1">
      <c r="A4" s="3511" t="s">
        <v>1077</v>
      </c>
      <c r="B4" s="3511"/>
      <c r="C4" s="3511"/>
      <c r="D4" s="3511"/>
      <c r="E4" s="3511"/>
      <c r="F4" s="3511"/>
      <c r="G4" s="3511"/>
      <c r="H4" s="3511"/>
      <c r="I4" s="3511"/>
      <c r="J4" s="3511"/>
      <c r="K4" s="3511"/>
      <c r="L4" s="1345"/>
    </row>
    <row r="5" spans="1:21" ht="3.75" customHeight="1">
      <c r="A5" s="1347"/>
      <c r="B5" s="1347"/>
      <c r="C5" s="1347"/>
      <c r="D5" s="1347"/>
      <c r="E5" s="1347"/>
      <c r="F5" s="1347"/>
      <c r="G5" s="1347"/>
      <c r="H5" s="1347"/>
      <c r="I5" s="1347"/>
      <c r="J5" s="1347"/>
      <c r="K5" s="1347"/>
      <c r="L5" s="1345"/>
    </row>
    <row r="6" spans="1:21" ht="14.25" customHeight="1">
      <c r="A6" s="3512" t="s">
        <v>48</v>
      </c>
      <c r="B6" s="3512"/>
      <c r="C6" s="3512"/>
      <c r="D6" s="3512"/>
      <c r="E6" s="3512"/>
      <c r="F6" s="3512"/>
      <c r="G6" s="3512"/>
      <c r="H6" s="3512"/>
      <c r="I6" s="3512"/>
      <c r="J6" s="3512"/>
      <c r="K6" s="3512"/>
      <c r="L6" s="1345"/>
    </row>
    <row r="7" spans="1:21" ht="12">
      <c r="A7" s="1348"/>
      <c r="B7" s="1349"/>
      <c r="C7" s="1349"/>
      <c r="D7" s="1350"/>
      <c r="E7" s="1351"/>
      <c r="F7" s="1350"/>
      <c r="G7" s="1351"/>
      <c r="H7" s="1350"/>
      <c r="I7" s="1351"/>
      <c r="J7" s="1350"/>
      <c r="K7" s="1352"/>
      <c r="L7" s="1353"/>
    </row>
    <row r="8" spans="1:21" ht="12">
      <c r="A8" s="1354" t="s">
        <v>492</v>
      </c>
      <c r="B8" s="3507" t="s">
        <v>414</v>
      </c>
      <c r="C8" s="3507"/>
      <c r="D8" s="3508"/>
      <c r="E8" s="3509" t="s">
        <v>30</v>
      </c>
      <c r="F8" s="3507"/>
      <c r="G8" s="3505" t="s">
        <v>31</v>
      </c>
      <c r="H8" s="3508"/>
      <c r="I8" s="3509" t="s">
        <v>32</v>
      </c>
      <c r="J8" s="3507"/>
      <c r="K8" s="3505" t="s">
        <v>33</v>
      </c>
      <c r="L8" s="3506"/>
    </row>
    <row r="9" spans="1:21" ht="12">
      <c r="A9" s="1348"/>
      <c r="B9" s="1355" t="s">
        <v>414</v>
      </c>
      <c r="C9" s="1355" t="s">
        <v>34</v>
      </c>
      <c r="D9" s="1355" t="s">
        <v>35</v>
      </c>
      <c r="E9" s="1356" t="s">
        <v>34</v>
      </c>
      <c r="F9" s="1355" t="s">
        <v>35</v>
      </c>
      <c r="G9" s="1356" t="s">
        <v>34</v>
      </c>
      <c r="H9" s="1355" t="s">
        <v>35</v>
      </c>
      <c r="I9" s="1356" t="s">
        <v>34</v>
      </c>
      <c r="J9" s="1351" t="s">
        <v>35</v>
      </c>
      <c r="K9" s="1357" t="s">
        <v>34</v>
      </c>
      <c r="L9" s="1356" t="s">
        <v>35</v>
      </c>
    </row>
    <row r="10" spans="1:21" ht="12">
      <c r="A10" s="1358"/>
      <c r="B10" s="1359"/>
      <c r="C10" s="1359" t="s">
        <v>36</v>
      </c>
      <c r="D10" s="1359" t="s">
        <v>37</v>
      </c>
      <c r="E10" s="1360" t="s">
        <v>36</v>
      </c>
      <c r="F10" s="1359" t="s">
        <v>37</v>
      </c>
      <c r="G10" s="1360" t="s">
        <v>36</v>
      </c>
      <c r="H10" s="1359" t="s">
        <v>37</v>
      </c>
      <c r="I10" s="1360" t="s">
        <v>36</v>
      </c>
      <c r="J10" s="1361" t="s">
        <v>37</v>
      </c>
      <c r="K10" s="1359" t="s">
        <v>36</v>
      </c>
      <c r="L10" s="1360" t="s">
        <v>37</v>
      </c>
    </row>
    <row r="11" spans="1:21" ht="18.75" customHeight="1">
      <c r="A11" s="1362" t="s">
        <v>706</v>
      </c>
      <c r="B11" s="1363">
        <f>SUM(B12+B13+B16+B20+B24+B27+B31+B32+B33+B34+B35+B36+B37)</f>
        <v>2927</v>
      </c>
      <c r="C11" s="1363">
        <f>SUM(C12+C13+C16+C20+C24+C27+C31+C32+C33+C34+C35+C36+C37)</f>
        <v>1803</v>
      </c>
      <c r="D11" s="1363">
        <f>SUM(D12+D13+D16+D20+D24+D27+D31+D32+D33+D34+D35+D36+D37)</f>
        <v>1124</v>
      </c>
      <c r="E11" s="2401">
        <f>SUM(F53+E13+E16+E20+E24+E27+E31+E32+E33+E34+E35+E36+E37)</f>
        <v>1435</v>
      </c>
      <c r="F11" s="1363">
        <f t="shared" ref="F11:L11" si="0">SUM(F12+F13+F16+F20+F24+F27+F31+F32+F33+F34+F35+F36+F37)</f>
        <v>861</v>
      </c>
      <c r="G11" s="1363">
        <f t="shared" si="0"/>
        <v>46</v>
      </c>
      <c r="H11" s="1363">
        <f t="shared" si="0"/>
        <v>70</v>
      </c>
      <c r="I11" s="1363">
        <f t="shared" si="0"/>
        <v>8</v>
      </c>
      <c r="J11" s="1363">
        <f t="shared" si="0"/>
        <v>1</v>
      </c>
      <c r="K11" s="1363">
        <f t="shared" si="0"/>
        <v>333</v>
      </c>
      <c r="L11" s="1363">
        <f t="shared" si="0"/>
        <v>192</v>
      </c>
    </row>
    <row r="12" spans="1:21" ht="14.1" customHeight="1">
      <c r="A12" s="1364" t="s">
        <v>38</v>
      </c>
      <c r="B12" s="1365">
        <f t="shared" ref="B12:B39" si="1">SUM(C12+D12)</f>
        <v>88</v>
      </c>
      <c r="C12" s="1365">
        <f>SUM(E12+G12+I12+K12)</f>
        <v>49</v>
      </c>
      <c r="D12" s="1365">
        <f>SUM(F12+H12+J12+L12)</f>
        <v>39</v>
      </c>
      <c r="E12" s="2459">
        <v>5</v>
      </c>
      <c r="F12" s="1366">
        <v>19</v>
      </c>
      <c r="G12" s="1366">
        <v>1</v>
      </c>
      <c r="H12" s="1366">
        <v>1</v>
      </c>
      <c r="I12" s="1366"/>
      <c r="J12" s="1367"/>
      <c r="K12" s="1368">
        <v>43</v>
      </c>
      <c r="L12" s="1369">
        <v>19</v>
      </c>
    </row>
    <row r="13" spans="1:21" ht="14.1" customHeight="1">
      <c r="A13" s="1364" t="s">
        <v>1184</v>
      </c>
      <c r="B13" s="1365">
        <f>SUM(B14:B15)</f>
        <v>138</v>
      </c>
      <c r="C13" s="1365">
        <f t="shared" ref="C13:L13" si="2">SUM(C14:C15)</f>
        <v>103</v>
      </c>
      <c r="D13" s="1365">
        <f t="shared" si="2"/>
        <v>35</v>
      </c>
      <c r="E13" s="1365">
        <f t="shared" si="2"/>
        <v>86</v>
      </c>
      <c r="F13" s="1365">
        <f t="shared" si="2"/>
        <v>21</v>
      </c>
      <c r="G13" s="1365">
        <f t="shared" si="2"/>
        <v>2</v>
      </c>
      <c r="H13" s="1365"/>
      <c r="I13" s="1365">
        <f t="shared" si="2"/>
        <v>5</v>
      </c>
      <c r="J13" s="1365"/>
      <c r="K13" s="1365">
        <f t="shared" si="2"/>
        <v>10</v>
      </c>
      <c r="L13" s="1365">
        <f t="shared" si="2"/>
        <v>14</v>
      </c>
    </row>
    <row r="14" spans="1:21" ht="14.1" customHeight="1">
      <c r="A14" s="2460" t="s">
        <v>1123</v>
      </c>
      <c r="B14" s="1371">
        <f>SUM(C14+D14)</f>
        <v>109</v>
      </c>
      <c r="C14" s="1371">
        <f>SUM(E14+G14+I14+K14)</f>
        <v>74</v>
      </c>
      <c r="D14" s="1371">
        <f>SUM(F14+H14+J14+L14)</f>
        <v>35</v>
      </c>
      <c r="E14" s="2461">
        <v>63</v>
      </c>
      <c r="F14" s="2461">
        <v>21</v>
      </c>
      <c r="G14" s="2461">
        <v>1</v>
      </c>
      <c r="H14" s="2461"/>
      <c r="I14" s="2461"/>
      <c r="J14" s="2462"/>
      <c r="K14" s="2463">
        <v>10</v>
      </c>
      <c r="L14" s="2465">
        <v>14</v>
      </c>
      <c r="M14" s="2464"/>
      <c r="N14" s="2464"/>
      <c r="O14" s="2464"/>
      <c r="P14" s="2464"/>
      <c r="Q14" s="2464"/>
      <c r="R14" s="2464"/>
      <c r="S14" s="2464"/>
      <c r="T14" s="2464"/>
      <c r="U14" s="2464"/>
    </row>
    <row r="15" spans="1:21" ht="14.1" customHeight="1">
      <c r="A15" s="2460" t="s">
        <v>1124</v>
      </c>
      <c r="B15" s="1371">
        <f>SUM(C15+D15)</f>
        <v>29</v>
      </c>
      <c r="C15" s="1371">
        <f>SUM(E15+G15+I15+K15)</f>
        <v>29</v>
      </c>
      <c r="D15" s="1371"/>
      <c r="E15" s="2461">
        <v>23</v>
      </c>
      <c r="F15" s="2461"/>
      <c r="G15" s="2461">
        <v>1</v>
      </c>
      <c r="H15" s="2461"/>
      <c r="I15" s="2461">
        <v>5</v>
      </c>
      <c r="J15" s="2462"/>
      <c r="K15" s="2463"/>
      <c r="L15" s="2466"/>
      <c r="M15" s="2464"/>
      <c r="N15" s="2464"/>
      <c r="O15" s="2464"/>
      <c r="P15" s="2464"/>
      <c r="Q15" s="2464"/>
      <c r="R15" s="2464"/>
      <c r="S15" s="2464"/>
      <c r="T15" s="2464"/>
      <c r="U15" s="2464"/>
    </row>
    <row r="16" spans="1:21" ht="14.1" customHeight="1">
      <c r="A16" s="1364" t="s">
        <v>730</v>
      </c>
      <c r="B16" s="1365">
        <f>SUM(B17:B18)</f>
        <v>177</v>
      </c>
      <c r="C16" s="1365">
        <f>SUM(C17:C18)</f>
        <v>126</v>
      </c>
      <c r="D16" s="1365">
        <f>SUM(D17:D18)</f>
        <v>51</v>
      </c>
      <c r="E16" s="1365">
        <f>SUM(E17:E18)</f>
        <v>78</v>
      </c>
      <c r="F16" s="1365">
        <f>SUM(F17:F18)</f>
        <v>36</v>
      </c>
      <c r="G16" s="1366"/>
      <c r="H16" s="1365">
        <f>SUM(H17:H18)</f>
        <v>3</v>
      </c>
      <c r="I16" s="1366"/>
      <c r="J16" s="1366"/>
      <c r="K16" s="1368">
        <f>SUM(K17:K19)</f>
        <v>48</v>
      </c>
      <c r="L16" s="1366">
        <f>SUM(L17:L19)</f>
        <v>12</v>
      </c>
    </row>
    <row r="17" spans="1:12" ht="14.1" customHeight="1">
      <c r="A17" s="1370" t="s">
        <v>1149</v>
      </c>
      <c r="B17" s="1371">
        <f t="shared" si="1"/>
        <v>1</v>
      </c>
      <c r="C17" s="1371">
        <f t="shared" ref="C17:C38" si="3">SUM(E17+G17+I17+K17)</f>
        <v>1</v>
      </c>
      <c r="D17" s="1371"/>
      <c r="E17" s="1372"/>
      <c r="F17" s="1372"/>
      <c r="G17" s="1372"/>
      <c r="H17" s="1372"/>
      <c r="I17" s="1372"/>
      <c r="J17" s="1373"/>
      <c r="K17" s="1374">
        <v>1</v>
      </c>
      <c r="L17" s="1375"/>
    </row>
    <row r="18" spans="1:12" ht="14.1" customHeight="1">
      <c r="A18" s="1370" t="s">
        <v>6</v>
      </c>
      <c r="B18" s="1371">
        <f>SUM(C18+D18)</f>
        <v>176</v>
      </c>
      <c r="C18" s="1371">
        <f>SUM(E18+G18+I18+K18)</f>
        <v>125</v>
      </c>
      <c r="D18" s="1371">
        <f>SUM(F18+H18+J18+L18)</f>
        <v>51</v>
      </c>
      <c r="E18" s="1372">
        <v>78</v>
      </c>
      <c r="F18" s="1372">
        <v>36</v>
      </c>
      <c r="G18" s="1372"/>
      <c r="H18" s="1372">
        <v>3</v>
      </c>
      <c r="I18" s="1372"/>
      <c r="J18" s="1373"/>
      <c r="K18" s="1374">
        <v>47</v>
      </c>
      <c r="L18" s="1376">
        <v>12</v>
      </c>
    </row>
    <row r="19" spans="1:12" ht="14.1" hidden="1" customHeight="1">
      <c r="A19" s="1370" t="s">
        <v>1212</v>
      </c>
      <c r="B19" s="1371"/>
      <c r="C19" s="1371"/>
      <c r="D19" s="1371"/>
      <c r="E19" s="1372"/>
      <c r="F19" s="1372"/>
      <c r="G19" s="1372"/>
      <c r="H19" s="1372"/>
      <c r="I19" s="1372"/>
      <c r="J19" s="1373"/>
      <c r="K19" s="1374"/>
      <c r="L19" s="1376"/>
    </row>
    <row r="20" spans="1:12" ht="14.1" customHeight="1">
      <c r="A20" s="1364" t="s">
        <v>1106</v>
      </c>
      <c r="B20" s="1365">
        <f t="shared" si="1"/>
        <v>737</v>
      </c>
      <c r="C20" s="1365">
        <f t="shared" si="3"/>
        <v>393</v>
      </c>
      <c r="D20" s="1365">
        <f t="shared" ref="D20:D39" si="4">SUM(F20+H20+J20+L20)</f>
        <v>344</v>
      </c>
      <c r="E20" s="1365">
        <f>SUM(E21:E23)</f>
        <v>320</v>
      </c>
      <c r="F20" s="1377">
        <f>SUM(F21:F23)</f>
        <v>263</v>
      </c>
      <c r="G20" s="1365">
        <f>SUM(G21:G23)</f>
        <v>26</v>
      </c>
      <c r="H20" s="1377">
        <f>SUM(H21:H23)</f>
        <v>51</v>
      </c>
      <c r="I20" s="1365"/>
      <c r="J20" s="1377">
        <f>SUM(J21:J23)</f>
        <v>1</v>
      </c>
      <c r="K20" s="1377">
        <f>SUM(K21:K23)</f>
        <v>47</v>
      </c>
      <c r="L20" s="1377">
        <f>SUM(L21:L23)</f>
        <v>29</v>
      </c>
    </row>
    <row r="21" spans="1:12" ht="14.1" customHeight="1">
      <c r="A21" s="1370" t="s">
        <v>1218</v>
      </c>
      <c r="B21" s="1371">
        <f t="shared" si="1"/>
        <v>152</v>
      </c>
      <c r="C21" s="1371">
        <f t="shared" si="3"/>
        <v>90</v>
      </c>
      <c r="D21" s="1371">
        <f t="shared" si="4"/>
        <v>62</v>
      </c>
      <c r="E21" s="1372">
        <v>62</v>
      </c>
      <c r="F21" s="1372">
        <v>50</v>
      </c>
      <c r="G21" s="1372">
        <v>3</v>
      </c>
      <c r="H21" s="1372">
        <v>5</v>
      </c>
      <c r="I21" s="1372"/>
      <c r="J21" s="1373"/>
      <c r="K21" s="1374">
        <v>25</v>
      </c>
      <c r="L21" s="1376">
        <v>7</v>
      </c>
    </row>
    <row r="22" spans="1:12" ht="14.1" customHeight="1">
      <c r="A22" s="1370" t="s">
        <v>1201</v>
      </c>
      <c r="B22" s="1371">
        <f t="shared" si="1"/>
        <v>559</v>
      </c>
      <c r="C22" s="1371">
        <f t="shared" si="3"/>
        <v>290</v>
      </c>
      <c r="D22" s="1371">
        <f t="shared" si="4"/>
        <v>269</v>
      </c>
      <c r="E22" s="1372">
        <v>245</v>
      </c>
      <c r="F22" s="1372">
        <v>200</v>
      </c>
      <c r="G22" s="1372">
        <v>23</v>
      </c>
      <c r="H22" s="1372">
        <v>46</v>
      </c>
      <c r="I22" s="1372"/>
      <c r="J22" s="1373">
        <v>1</v>
      </c>
      <c r="K22" s="1374">
        <v>22</v>
      </c>
      <c r="L22" s="1376">
        <v>22</v>
      </c>
    </row>
    <row r="23" spans="1:12" ht="14.1" customHeight="1">
      <c r="A23" s="1370" t="s">
        <v>1220</v>
      </c>
      <c r="B23" s="1371">
        <f t="shared" si="1"/>
        <v>26</v>
      </c>
      <c r="C23" s="1371">
        <f t="shared" si="3"/>
        <v>13</v>
      </c>
      <c r="D23" s="1371">
        <f t="shared" si="4"/>
        <v>13</v>
      </c>
      <c r="E23" s="1372">
        <v>13</v>
      </c>
      <c r="F23" s="1372">
        <v>13</v>
      </c>
      <c r="G23" s="1372"/>
      <c r="H23" s="1372"/>
      <c r="I23" s="1372"/>
      <c r="J23" s="1373"/>
      <c r="K23" s="1374"/>
      <c r="L23" s="1375"/>
    </row>
    <row r="24" spans="1:12" ht="14.1" customHeight="1">
      <c r="A24" s="1364" t="s">
        <v>723</v>
      </c>
      <c r="B24" s="1365">
        <f t="shared" si="1"/>
        <v>437</v>
      </c>
      <c r="C24" s="1365">
        <f>SUM(C25:C26)</f>
        <v>283</v>
      </c>
      <c r="D24" s="1365">
        <f t="shared" si="4"/>
        <v>154</v>
      </c>
      <c r="E24" s="1365">
        <f>SUM(E25:E26)</f>
        <v>267</v>
      </c>
      <c r="F24" s="1379">
        <f>SUM(F25:F26)</f>
        <v>125</v>
      </c>
      <c r="G24" s="1365">
        <f>SUM(G25:G26)</f>
        <v>4</v>
      </c>
      <c r="H24" s="1379">
        <f>SUM(H25:H26)</f>
        <v>10</v>
      </c>
      <c r="I24" s="1379">
        <f>SUM(I25:I26)</f>
        <v>1</v>
      </c>
      <c r="J24" s="1378"/>
      <c r="K24" s="1379">
        <f>SUM(K25:K26)</f>
        <v>11</v>
      </c>
      <c r="L24" s="1379">
        <f>SUM(L25:L26)</f>
        <v>19</v>
      </c>
    </row>
    <row r="25" spans="1:12" ht="14.1" customHeight="1">
      <c r="A25" s="1370" t="s">
        <v>1221</v>
      </c>
      <c r="B25" s="1371">
        <f t="shared" si="1"/>
        <v>406</v>
      </c>
      <c r="C25" s="1371">
        <f t="shared" si="3"/>
        <v>253</v>
      </c>
      <c r="D25" s="1371">
        <f t="shared" si="4"/>
        <v>153</v>
      </c>
      <c r="E25" s="1372">
        <v>237</v>
      </c>
      <c r="F25" s="1372">
        <v>124</v>
      </c>
      <c r="G25" s="1372">
        <v>4</v>
      </c>
      <c r="H25" s="1372">
        <v>10</v>
      </c>
      <c r="I25" s="1372">
        <v>1</v>
      </c>
      <c r="J25" s="1373"/>
      <c r="K25" s="1374">
        <v>11</v>
      </c>
      <c r="L25" s="1376">
        <v>19</v>
      </c>
    </row>
    <row r="26" spans="1:12" ht="14.1" customHeight="1">
      <c r="A26" s="1370" t="s">
        <v>1175</v>
      </c>
      <c r="B26" s="1371">
        <f t="shared" si="1"/>
        <v>31</v>
      </c>
      <c r="C26" s="1371">
        <f t="shared" si="3"/>
        <v>30</v>
      </c>
      <c r="D26" s="1371">
        <f t="shared" si="4"/>
        <v>1</v>
      </c>
      <c r="E26" s="1372">
        <v>30</v>
      </c>
      <c r="F26" s="1372">
        <v>1</v>
      </c>
      <c r="G26" s="1372"/>
      <c r="H26" s="1372"/>
      <c r="I26" s="1372"/>
      <c r="J26" s="1373"/>
      <c r="K26" s="1374"/>
      <c r="L26" s="1375"/>
    </row>
    <row r="27" spans="1:12" ht="14.1" customHeight="1">
      <c r="A27" s="1364" t="s">
        <v>724</v>
      </c>
      <c r="B27" s="1365">
        <f t="shared" si="1"/>
        <v>251</v>
      </c>
      <c r="C27" s="1365">
        <f t="shared" si="3"/>
        <v>145</v>
      </c>
      <c r="D27" s="1365">
        <f t="shared" si="4"/>
        <v>106</v>
      </c>
      <c r="E27" s="1365">
        <f>SUM(E28:E30)</f>
        <v>105</v>
      </c>
      <c r="F27" s="1365">
        <f>SUM(F28:F30)</f>
        <v>80</v>
      </c>
      <c r="G27" s="1365">
        <f>SUM(G28:G30)</f>
        <v>1</v>
      </c>
      <c r="H27" s="1365">
        <f>SUM(H28:H30)</f>
        <v>2</v>
      </c>
      <c r="I27" s="1365">
        <f>SUM(I28:I30)</f>
        <v>2</v>
      </c>
      <c r="J27" s="1367"/>
      <c r="K27" s="1377">
        <f>SUM(K28:K30)</f>
        <v>37</v>
      </c>
      <c r="L27" s="1375">
        <f>SUM(L28:L30)</f>
        <v>24</v>
      </c>
    </row>
    <row r="28" spans="1:12" ht="14.1" customHeight="1">
      <c r="A28" s="1370" t="s">
        <v>20</v>
      </c>
      <c r="B28" s="1371">
        <f t="shared" si="1"/>
        <v>73</v>
      </c>
      <c r="C28" s="1371">
        <f t="shared" si="3"/>
        <v>50</v>
      </c>
      <c r="D28" s="1371">
        <f t="shared" si="4"/>
        <v>23</v>
      </c>
      <c r="E28" s="1372">
        <v>36</v>
      </c>
      <c r="F28" s="1372">
        <v>17</v>
      </c>
      <c r="G28" s="1372"/>
      <c r="H28" s="1372"/>
      <c r="I28" s="1372">
        <v>2</v>
      </c>
      <c r="J28" s="1373"/>
      <c r="K28" s="1374">
        <v>12</v>
      </c>
      <c r="L28" s="1376">
        <v>6</v>
      </c>
    </row>
    <row r="29" spans="1:12" ht="14.1" customHeight="1">
      <c r="A29" s="1370" t="s">
        <v>43</v>
      </c>
      <c r="B29" s="1371">
        <f t="shared" si="1"/>
        <v>153</v>
      </c>
      <c r="C29" s="1371">
        <f t="shared" si="3"/>
        <v>76</v>
      </c>
      <c r="D29" s="1371">
        <f t="shared" si="4"/>
        <v>77</v>
      </c>
      <c r="E29" s="1372">
        <v>53</v>
      </c>
      <c r="F29" s="1372">
        <v>58</v>
      </c>
      <c r="G29" s="1372"/>
      <c r="H29" s="1372">
        <v>1</v>
      </c>
      <c r="I29" s="1372"/>
      <c r="J29" s="1373"/>
      <c r="K29" s="1374">
        <v>23</v>
      </c>
      <c r="L29" s="1376">
        <v>18</v>
      </c>
    </row>
    <row r="30" spans="1:12" ht="14.1" customHeight="1">
      <c r="A30" s="1370" t="s">
        <v>44</v>
      </c>
      <c r="B30" s="1371">
        <f t="shared" si="1"/>
        <v>25</v>
      </c>
      <c r="C30" s="1371">
        <f t="shared" si="3"/>
        <v>19</v>
      </c>
      <c r="D30" s="1371">
        <f t="shared" si="4"/>
        <v>6</v>
      </c>
      <c r="E30" s="1372">
        <v>16</v>
      </c>
      <c r="F30" s="1372">
        <v>5</v>
      </c>
      <c r="G30" s="1372">
        <v>1</v>
      </c>
      <c r="H30" s="1372">
        <v>1</v>
      </c>
      <c r="I30" s="1372"/>
      <c r="J30" s="1373"/>
      <c r="K30" s="1374">
        <v>2</v>
      </c>
      <c r="L30" s="1376"/>
    </row>
    <row r="31" spans="1:12" ht="14.1" customHeight="1">
      <c r="A31" s="1364" t="s">
        <v>734</v>
      </c>
      <c r="B31" s="1365">
        <f t="shared" si="1"/>
        <v>275</v>
      </c>
      <c r="C31" s="1365">
        <f t="shared" si="3"/>
        <v>151</v>
      </c>
      <c r="D31" s="1365">
        <f t="shared" si="4"/>
        <v>124</v>
      </c>
      <c r="E31" s="1366">
        <v>129</v>
      </c>
      <c r="F31" s="1366">
        <v>110</v>
      </c>
      <c r="G31" s="1366"/>
      <c r="H31" s="1366"/>
      <c r="I31" s="1366"/>
      <c r="J31" s="1367"/>
      <c r="K31" s="1368">
        <v>22</v>
      </c>
      <c r="L31" s="1375">
        <v>14</v>
      </c>
    </row>
    <row r="32" spans="1:12" ht="14.1" customHeight="1">
      <c r="A32" s="1364" t="s">
        <v>1251</v>
      </c>
      <c r="B32" s="1365">
        <f t="shared" si="1"/>
        <v>30</v>
      </c>
      <c r="C32" s="1365">
        <f t="shared" si="3"/>
        <v>29</v>
      </c>
      <c r="D32" s="1365">
        <f t="shared" si="4"/>
        <v>1</v>
      </c>
      <c r="E32" s="1366"/>
      <c r="F32" s="1366"/>
      <c r="G32" s="1366"/>
      <c r="H32" s="1366"/>
      <c r="I32" s="1366"/>
      <c r="J32" s="1367"/>
      <c r="K32" s="1368">
        <v>29</v>
      </c>
      <c r="L32" s="1375">
        <v>1</v>
      </c>
    </row>
    <row r="33" spans="1:16" ht="14.1" customHeight="1">
      <c r="A33" s="1364" t="s">
        <v>45</v>
      </c>
      <c r="B33" s="1365">
        <f t="shared" si="1"/>
        <v>10</v>
      </c>
      <c r="C33" s="1365"/>
      <c r="D33" s="1365">
        <f t="shared" si="4"/>
        <v>10</v>
      </c>
      <c r="E33" s="1366"/>
      <c r="F33" s="1366"/>
      <c r="G33" s="1366"/>
      <c r="H33" s="1366"/>
      <c r="I33" s="1366"/>
      <c r="J33" s="1367"/>
      <c r="K33" s="1368"/>
      <c r="L33" s="1375">
        <v>10</v>
      </c>
    </row>
    <row r="34" spans="1:16" ht="14.1" customHeight="1">
      <c r="A34" s="1364" t="s">
        <v>733</v>
      </c>
      <c r="B34" s="1365">
        <f t="shared" si="1"/>
        <v>378</v>
      </c>
      <c r="C34" s="1365">
        <f t="shared" si="3"/>
        <v>250</v>
      </c>
      <c r="D34" s="1365">
        <f t="shared" si="4"/>
        <v>128</v>
      </c>
      <c r="E34" s="1366">
        <v>242</v>
      </c>
      <c r="F34" s="1366">
        <v>125</v>
      </c>
      <c r="G34" s="1366"/>
      <c r="H34" s="1366"/>
      <c r="I34" s="1366"/>
      <c r="J34" s="1367"/>
      <c r="K34" s="1368">
        <v>8</v>
      </c>
      <c r="L34" s="1375">
        <v>3</v>
      </c>
    </row>
    <row r="35" spans="1:16" ht="14.1" customHeight="1">
      <c r="A35" s="1364" t="s">
        <v>1249</v>
      </c>
      <c r="B35" s="1365">
        <f t="shared" si="1"/>
        <v>91</v>
      </c>
      <c r="C35" s="1365">
        <f t="shared" si="3"/>
        <v>60</v>
      </c>
      <c r="D35" s="1365">
        <f t="shared" si="4"/>
        <v>31</v>
      </c>
      <c r="E35" s="1366">
        <v>18</v>
      </c>
      <c r="F35" s="1366">
        <v>14</v>
      </c>
      <c r="G35" s="1366">
        <v>9</v>
      </c>
      <c r="H35" s="1366">
        <v>3</v>
      </c>
      <c r="I35" s="1366"/>
      <c r="J35" s="1367"/>
      <c r="K35" s="1368">
        <v>33</v>
      </c>
      <c r="L35" s="1375">
        <v>14</v>
      </c>
    </row>
    <row r="36" spans="1:16" ht="14.1" customHeight="1">
      <c r="A36" s="1364" t="s">
        <v>727</v>
      </c>
      <c r="B36" s="1365">
        <f t="shared" si="1"/>
        <v>131</v>
      </c>
      <c r="C36" s="1365">
        <f t="shared" si="3"/>
        <v>81</v>
      </c>
      <c r="D36" s="1365">
        <f t="shared" si="4"/>
        <v>50</v>
      </c>
      <c r="E36" s="1366">
        <v>64</v>
      </c>
      <c r="F36" s="1366">
        <v>36</v>
      </c>
      <c r="G36" s="1366"/>
      <c r="H36" s="1366"/>
      <c r="I36" s="1366"/>
      <c r="J36" s="2467"/>
      <c r="K36" s="1368">
        <v>17</v>
      </c>
      <c r="L36" s="1375">
        <v>14</v>
      </c>
    </row>
    <row r="37" spans="1:16" ht="14.1" customHeight="1">
      <c r="A37" s="1364" t="s">
        <v>728</v>
      </c>
      <c r="B37" s="1365">
        <f t="shared" si="1"/>
        <v>184</v>
      </c>
      <c r="C37" s="1365">
        <f t="shared" si="3"/>
        <v>133</v>
      </c>
      <c r="D37" s="1365">
        <f t="shared" si="4"/>
        <v>51</v>
      </c>
      <c r="E37" s="1366">
        <f>SUM(E38:E39)</f>
        <v>102</v>
      </c>
      <c r="F37" s="1366">
        <f>SUM(F38:F39)</f>
        <v>32</v>
      </c>
      <c r="G37" s="1366">
        <f>SUM(G38:G39)</f>
        <v>3</v>
      </c>
      <c r="H37" s="1366"/>
      <c r="I37" s="1367"/>
      <c r="J37" s="2468"/>
      <c r="K37" s="1366">
        <f>SUM(K38:K39)</f>
        <v>28</v>
      </c>
      <c r="L37" s="1366">
        <f>SUM(L38:L39)</f>
        <v>19</v>
      </c>
    </row>
    <row r="38" spans="1:16" ht="14.1" customHeight="1">
      <c r="A38" s="1370" t="s">
        <v>1246</v>
      </c>
      <c r="B38" s="1371">
        <f t="shared" si="1"/>
        <v>180</v>
      </c>
      <c r="C38" s="1371">
        <f t="shared" si="3"/>
        <v>133</v>
      </c>
      <c r="D38" s="1371">
        <f t="shared" si="4"/>
        <v>47</v>
      </c>
      <c r="E38" s="1372">
        <v>102</v>
      </c>
      <c r="F38" s="1372">
        <v>28</v>
      </c>
      <c r="G38" s="1372">
        <v>3</v>
      </c>
      <c r="H38" s="1372"/>
      <c r="I38" s="1372"/>
      <c r="J38" s="1373"/>
      <c r="K38" s="1374">
        <v>28</v>
      </c>
      <c r="L38" s="1376">
        <v>19</v>
      </c>
    </row>
    <row r="39" spans="1:16" ht="14.1" customHeight="1">
      <c r="A39" s="1370" t="s">
        <v>1247</v>
      </c>
      <c r="B39" s="1371">
        <f t="shared" si="1"/>
        <v>4</v>
      </c>
      <c r="C39" s="1371"/>
      <c r="D39" s="1371">
        <f t="shared" si="4"/>
        <v>4</v>
      </c>
      <c r="E39" s="1372"/>
      <c r="F39" s="1372">
        <v>4</v>
      </c>
      <c r="G39" s="1372"/>
      <c r="H39" s="1372"/>
      <c r="I39" s="1372"/>
      <c r="J39" s="1373"/>
      <c r="K39" s="1380"/>
      <c r="L39" s="1381"/>
    </row>
    <row r="40" spans="1:16" ht="16.5" customHeight="1">
      <c r="A40" s="1382" t="s">
        <v>46</v>
      </c>
      <c r="B40" s="1383"/>
      <c r="C40" s="1383"/>
      <c r="D40" s="1383"/>
      <c r="E40" s="1383"/>
      <c r="F40" s="1383"/>
      <c r="G40" s="1383"/>
      <c r="H40" s="1383"/>
      <c r="I40" s="1384"/>
      <c r="J40" s="1384"/>
      <c r="K40" s="1385" t="s">
        <v>494</v>
      </c>
      <c r="O40" s="1386" t="s">
        <v>396</v>
      </c>
      <c r="P40" s="1386" t="s">
        <v>396</v>
      </c>
    </row>
    <row r="41" spans="1:16">
      <c r="K41" s="1387"/>
    </row>
    <row r="42" spans="1:16">
      <c r="A42" s="1387"/>
      <c r="B42" s="1387"/>
      <c r="C42" s="1387"/>
      <c r="D42" s="1387"/>
      <c r="E42" s="1387"/>
      <c r="F42" s="1387"/>
      <c r="G42" s="1387"/>
      <c r="H42" s="1387"/>
      <c r="I42" s="1387"/>
      <c r="J42" s="1387"/>
      <c r="K42" s="1387"/>
    </row>
    <row r="53" spans="6:6">
      <c r="F53" s="1366">
        <v>24</v>
      </c>
    </row>
  </sheetData>
  <sheetProtection password="CA55" sheet="1" objects="1" scenarios="1"/>
  <mergeCells count="9">
    <mergeCell ref="K8:L8"/>
    <mergeCell ref="B8:D8"/>
    <mergeCell ref="E8:F8"/>
    <mergeCell ref="G8:H8"/>
    <mergeCell ref="I8:J8"/>
    <mergeCell ref="A1:K1"/>
    <mergeCell ref="A3:K3"/>
    <mergeCell ref="A4:K4"/>
    <mergeCell ref="A6:K6"/>
  </mergeCells>
  <phoneticPr fontId="101" type="noConversion"/>
  <printOptions horizontalCentered="1" verticalCentered="1"/>
  <pageMargins left="0.78740157480314965" right="0.75" top="0.19685039370078741" bottom="1" header="0.27559055118110237" footer="0"/>
  <pageSetup orientation="landscape" horizontalDpi="300" verticalDpi="300" r:id="rId1"/>
  <headerFooter alignWithMargins="0">
    <oddHeader>&amp;R&amp;"Helv,Negrita"&amp;12&amp;[41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N105"/>
  <sheetViews>
    <sheetView showGridLines="0" workbookViewId="0">
      <selection activeCell="C38" sqref="C38"/>
    </sheetView>
  </sheetViews>
  <sheetFormatPr baseColWidth="10" defaultColWidth="9.83203125" defaultRowHeight="10.5"/>
  <cols>
    <col min="1" max="1" width="38.1640625" style="1388" customWidth="1"/>
    <col min="2" max="2" width="11" style="1388" customWidth="1"/>
    <col min="3" max="3" width="12.1640625" style="1388" customWidth="1"/>
    <col min="4" max="4" width="12.5" style="1388" customWidth="1"/>
    <col min="5" max="5" width="14.33203125" style="1388" customWidth="1"/>
    <col min="6" max="6" width="10" style="1388" customWidth="1"/>
    <col min="7" max="7" width="11" style="1388" customWidth="1"/>
    <col min="8" max="8" width="12.6640625" style="1388" customWidth="1"/>
    <col min="9" max="16384" width="9.83203125" style="1388"/>
  </cols>
  <sheetData>
    <row r="1" spans="1:9" ht="16.5" customHeight="1">
      <c r="A1" s="3520" t="s">
        <v>359</v>
      </c>
      <c r="B1" s="3520"/>
      <c r="C1" s="3520"/>
      <c r="D1" s="3520"/>
      <c r="E1" s="3520"/>
      <c r="F1" s="3520"/>
      <c r="G1" s="3520"/>
      <c r="H1" s="3520"/>
    </row>
    <row r="2" spans="1:9" ht="12" customHeight="1">
      <c r="A2" s="1389"/>
    </row>
    <row r="3" spans="1:9" ht="12" customHeight="1">
      <c r="A3" s="3521" t="s">
        <v>47</v>
      </c>
      <c r="B3" s="3521"/>
      <c r="C3" s="3521"/>
      <c r="D3" s="3521"/>
      <c r="E3" s="3521"/>
      <c r="F3" s="3521"/>
      <c r="G3" s="3521"/>
      <c r="H3" s="3521"/>
    </row>
    <row r="4" spans="1:9" ht="12" customHeight="1">
      <c r="A4" s="3521" t="s">
        <v>1061</v>
      </c>
      <c r="B4" s="3521"/>
      <c r="C4" s="3521"/>
      <c r="D4" s="3521"/>
      <c r="E4" s="3521"/>
      <c r="F4" s="3521"/>
      <c r="G4" s="3521"/>
      <c r="H4" s="3521"/>
    </row>
    <row r="5" spans="1:9" ht="12" customHeight="1">
      <c r="A5" s="1390"/>
    </row>
    <row r="6" spans="1:9" ht="17.25" customHeight="1">
      <c r="A6" s="3519" t="s">
        <v>77</v>
      </c>
      <c r="B6" s="3519"/>
      <c r="C6" s="3519"/>
      <c r="D6" s="3519"/>
      <c r="E6" s="3519"/>
      <c r="F6" s="3519"/>
      <c r="G6" s="3519"/>
      <c r="H6" s="3519"/>
    </row>
    <row r="7" spans="1:9" ht="12" customHeight="1">
      <c r="A7" s="1391"/>
      <c r="B7" s="3513" t="s">
        <v>49</v>
      </c>
      <c r="C7" s="3514"/>
      <c r="D7" s="3515"/>
      <c r="E7" s="3516" t="s">
        <v>50</v>
      </c>
      <c r="F7" s="3517"/>
      <c r="G7" s="3517"/>
      <c r="H7" s="3518"/>
    </row>
    <row r="8" spans="1:9" ht="12" customHeight="1">
      <c r="A8" s="1392" t="s">
        <v>398</v>
      </c>
      <c r="B8" s="1393" t="s">
        <v>362</v>
      </c>
      <c r="C8" s="1393" t="s">
        <v>51</v>
      </c>
      <c r="D8" s="1394"/>
      <c r="E8" s="1393" t="s">
        <v>52</v>
      </c>
      <c r="F8" s="1393" t="s">
        <v>53</v>
      </c>
      <c r="G8" s="1393" t="s">
        <v>54</v>
      </c>
      <c r="H8" s="1395" t="s">
        <v>54</v>
      </c>
      <c r="I8" s="1396"/>
    </row>
    <row r="9" spans="1:9" ht="12" customHeight="1">
      <c r="A9" s="1397"/>
      <c r="B9" s="1398" t="s">
        <v>363</v>
      </c>
      <c r="C9" s="1399" t="s">
        <v>55</v>
      </c>
      <c r="D9" s="1399" t="s">
        <v>56</v>
      </c>
      <c r="E9" s="1398" t="s">
        <v>57</v>
      </c>
      <c r="F9" s="1398" t="s">
        <v>58</v>
      </c>
      <c r="G9" s="1398" t="s">
        <v>440</v>
      </c>
      <c r="H9" s="1400" t="s">
        <v>59</v>
      </c>
      <c r="I9" s="1396"/>
    </row>
    <row r="10" spans="1:9" ht="12.95" customHeight="1">
      <c r="A10" s="1401" t="s">
        <v>1016</v>
      </c>
      <c r="B10" s="1402">
        <f>SUM(B38+B80)</f>
        <v>21205</v>
      </c>
      <c r="C10" s="1402">
        <f>SUM(C11+C38+C80)</f>
        <v>850</v>
      </c>
      <c r="D10" s="1402">
        <f>SUM(D11+D38+D80)</f>
        <v>167</v>
      </c>
      <c r="E10" s="1403"/>
      <c r="F10" s="1404">
        <f>(C10/B10)*100</f>
        <v>4.0084885640179202</v>
      </c>
      <c r="G10" s="1404"/>
      <c r="H10" s="1405">
        <f>(C10/B10)*100</f>
        <v>4.0084885640179202</v>
      </c>
    </row>
    <row r="11" spans="1:9" ht="12.95" hidden="1" customHeight="1">
      <c r="A11" s="1406" t="s">
        <v>403</v>
      </c>
      <c r="B11" s="1407">
        <f>SUM(B12+B16+B29)</f>
        <v>347</v>
      </c>
      <c r="C11" s="1408"/>
      <c r="D11" s="1408"/>
      <c r="E11" s="1408"/>
      <c r="F11" s="1408"/>
      <c r="G11" s="1408"/>
      <c r="H11" s="1409"/>
    </row>
    <row r="12" spans="1:9" ht="12.95" hidden="1" customHeight="1">
      <c r="A12" s="1406" t="s">
        <v>404</v>
      </c>
      <c r="B12" s="1411">
        <f>SUM(B13:B15)</f>
        <v>15</v>
      </c>
      <c r="C12" s="1408"/>
      <c r="D12" s="1408"/>
      <c r="E12" s="1408"/>
      <c r="F12" s="1408"/>
      <c r="G12" s="1408"/>
      <c r="H12" s="1409"/>
    </row>
    <row r="13" spans="1:9" ht="12.95" hidden="1" customHeight="1">
      <c r="A13" s="1410" t="s">
        <v>1044</v>
      </c>
      <c r="B13" s="1411">
        <v>1</v>
      </c>
      <c r="C13" s="1408"/>
      <c r="D13" s="1408"/>
      <c r="E13" s="1408"/>
      <c r="F13" s="1408"/>
      <c r="G13" s="1408"/>
      <c r="H13" s="1409"/>
    </row>
    <row r="14" spans="1:9" ht="12.95" hidden="1" customHeight="1">
      <c r="A14" s="1410" t="s">
        <v>1312</v>
      </c>
      <c r="B14" s="1411">
        <v>12</v>
      </c>
      <c r="C14" s="1408"/>
      <c r="D14" s="1408"/>
      <c r="E14" s="1408"/>
      <c r="F14" s="1408"/>
      <c r="G14" s="1408"/>
      <c r="H14" s="1409"/>
    </row>
    <row r="15" spans="1:9" ht="12.95" hidden="1" customHeight="1">
      <c r="A15" s="1410" t="s">
        <v>1221</v>
      </c>
      <c r="B15" s="1411">
        <v>2</v>
      </c>
      <c r="C15" s="1408"/>
      <c r="D15" s="1408"/>
      <c r="E15" s="1408"/>
      <c r="F15" s="1408"/>
      <c r="G15" s="1408"/>
      <c r="H15" s="1409"/>
    </row>
    <row r="16" spans="1:9" ht="12.95" hidden="1" customHeight="1">
      <c r="A16" s="1406" t="s">
        <v>736</v>
      </c>
      <c r="B16" s="1407">
        <f>SUM(B18:B28)</f>
        <v>276</v>
      </c>
      <c r="C16" s="1408"/>
      <c r="D16" s="1408"/>
      <c r="E16" s="1408"/>
      <c r="F16" s="1408"/>
      <c r="G16" s="1408"/>
      <c r="H16" s="1409"/>
    </row>
    <row r="17" spans="1:12" ht="12.95" hidden="1" customHeight="1">
      <c r="A17" s="1410" t="s">
        <v>1045</v>
      </c>
      <c r="B17" s="1407">
        <v>8</v>
      </c>
      <c r="C17" s="1408"/>
      <c r="D17" s="1408"/>
      <c r="E17" s="1408"/>
      <c r="F17" s="1408"/>
      <c r="G17" s="1408"/>
      <c r="H17" s="1409"/>
    </row>
    <row r="18" spans="1:12" ht="12.95" hidden="1" customHeight="1">
      <c r="A18" s="1410" t="s">
        <v>1314</v>
      </c>
      <c r="B18" s="1411">
        <v>39</v>
      </c>
      <c r="C18" s="1408"/>
      <c r="D18" s="1408"/>
      <c r="E18" s="1408"/>
      <c r="F18" s="1408"/>
      <c r="G18" s="1408"/>
      <c r="H18" s="1409"/>
    </row>
    <row r="19" spans="1:12" ht="12.95" hidden="1" customHeight="1">
      <c r="A19" s="1410" t="s">
        <v>1062</v>
      </c>
      <c r="B19" s="1411">
        <v>10</v>
      </c>
      <c r="C19" s="1408"/>
      <c r="D19" s="1408"/>
      <c r="E19" s="1408"/>
      <c r="F19" s="1408"/>
      <c r="G19" s="1408"/>
      <c r="H19" s="1409"/>
    </row>
    <row r="20" spans="1:12" ht="12.95" hidden="1" customHeight="1">
      <c r="A20" s="1410" t="s">
        <v>1063</v>
      </c>
      <c r="B20" s="1411">
        <v>15</v>
      </c>
      <c r="C20" s="1408"/>
      <c r="D20" s="1408"/>
      <c r="E20" s="1408"/>
      <c r="F20" s="1408"/>
      <c r="G20" s="1408"/>
      <c r="H20" s="1409"/>
    </row>
    <row r="21" spans="1:12" ht="12.95" hidden="1" customHeight="1">
      <c r="A21" s="1410" t="s">
        <v>1411</v>
      </c>
      <c r="B21" s="1411">
        <v>6</v>
      </c>
      <c r="C21" s="1408"/>
      <c r="D21" s="1408"/>
      <c r="E21" s="1408"/>
      <c r="F21" s="1408"/>
      <c r="G21" s="1408"/>
      <c r="H21" s="1409"/>
    </row>
    <row r="22" spans="1:12" ht="12.95" hidden="1" customHeight="1">
      <c r="A22" s="1410" t="s">
        <v>1312</v>
      </c>
      <c r="B22" s="1411">
        <v>6</v>
      </c>
      <c r="C22" s="1408"/>
      <c r="D22" s="1408"/>
      <c r="E22" s="1408"/>
      <c r="F22" s="1408"/>
      <c r="G22" s="1408"/>
      <c r="H22" s="1409"/>
    </row>
    <row r="23" spans="1:12" ht="12.95" hidden="1" customHeight="1">
      <c r="A23" s="1410" t="s">
        <v>1054</v>
      </c>
      <c r="B23" s="1411">
        <v>111</v>
      </c>
      <c r="C23" s="1408"/>
      <c r="D23" s="1408"/>
      <c r="E23" s="1408"/>
      <c r="F23" s="1408"/>
      <c r="G23" s="1408"/>
      <c r="H23" s="1409"/>
    </row>
    <row r="24" spans="1:12" ht="12.95" hidden="1" customHeight="1">
      <c r="A24" s="1410" t="s">
        <v>1315</v>
      </c>
      <c r="B24" s="1411">
        <v>19</v>
      </c>
      <c r="C24" s="1408"/>
      <c r="D24" s="1408"/>
      <c r="E24" s="1408"/>
      <c r="F24" s="1408"/>
      <c r="G24" s="1408"/>
      <c r="H24" s="1409"/>
    </row>
    <row r="25" spans="1:12" ht="12.95" hidden="1" customHeight="1">
      <c r="A25" s="1410" t="s">
        <v>1316</v>
      </c>
      <c r="B25" s="1411">
        <v>22</v>
      </c>
      <c r="C25" s="1408"/>
      <c r="D25" s="1408"/>
      <c r="E25" s="1408"/>
      <c r="F25" s="1408"/>
      <c r="G25" s="1408"/>
      <c r="H25" s="1409"/>
    </row>
    <row r="26" spans="1:12" ht="12.95" hidden="1" customHeight="1">
      <c r="A26" s="1410" t="s">
        <v>1317</v>
      </c>
      <c r="B26" s="1411">
        <v>4</v>
      </c>
      <c r="C26" s="1408"/>
      <c r="D26" s="1408"/>
      <c r="E26" s="1408"/>
      <c r="F26" s="1408"/>
      <c r="G26" s="1408"/>
      <c r="H26" s="1409"/>
    </row>
    <row r="27" spans="1:12" ht="12.95" hidden="1" customHeight="1">
      <c r="A27" s="1410" t="s">
        <v>1318</v>
      </c>
      <c r="B27" s="1411">
        <v>27</v>
      </c>
      <c r="C27" s="1408"/>
      <c r="D27" s="1408"/>
      <c r="E27" s="1408"/>
      <c r="F27" s="1408"/>
      <c r="G27" s="1408"/>
      <c r="H27" s="1409"/>
    </row>
    <row r="28" spans="1:12" ht="12.95" hidden="1" customHeight="1">
      <c r="A28" s="1410" t="s">
        <v>1090</v>
      </c>
      <c r="B28" s="1411">
        <v>17</v>
      </c>
      <c r="C28" s="1408"/>
      <c r="D28" s="1408"/>
      <c r="E28" s="1408"/>
      <c r="F28" s="1408"/>
      <c r="G28" s="1408"/>
      <c r="H28" s="1409"/>
    </row>
    <row r="29" spans="1:12" ht="12.95" hidden="1" customHeight="1">
      <c r="A29" s="1406" t="s">
        <v>406</v>
      </c>
      <c r="B29" s="1407">
        <f>SUM(B30:B37)</f>
        <v>56</v>
      </c>
      <c r="C29" s="1408"/>
      <c r="D29" s="1408"/>
      <c r="E29" s="1412"/>
      <c r="F29" s="1408"/>
      <c r="G29" s="1408"/>
      <c r="H29" s="1409"/>
    </row>
    <row r="30" spans="1:12" ht="12.95" hidden="1" customHeight="1">
      <c r="A30" s="1410" t="s">
        <v>1064</v>
      </c>
      <c r="B30" s="1411">
        <v>7</v>
      </c>
      <c r="C30" s="1408"/>
      <c r="D30" s="1408"/>
      <c r="E30" s="1412"/>
      <c r="F30" s="1408"/>
      <c r="G30" s="1408"/>
      <c r="H30" s="1409"/>
      <c r="I30" s="1413"/>
      <c r="J30" s="1413"/>
      <c r="K30" s="1413"/>
      <c r="L30" s="1413"/>
    </row>
    <row r="31" spans="1:12" ht="12.95" hidden="1" customHeight="1">
      <c r="A31" s="1410" t="s">
        <v>1320</v>
      </c>
      <c r="B31" s="1411">
        <v>6</v>
      </c>
      <c r="C31" s="1408"/>
      <c r="D31" s="1408"/>
      <c r="E31" s="1412"/>
      <c r="F31" s="1408"/>
      <c r="G31" s="1408"/>
      <c r="H31" s="1409"/>
      <c r="I31" s="1413"/>
      <c r="J31" s="1413"/>
      <c r="K31" s="1413"/>
      <c r="L31" s="1413"/>
    </row>
    <row r="32" spans="1:12" ht="12.95" hidden="1" customHeight="1">
      <c r="A32" s="1410" t="s">
        <v>1321</v>
      </c>
      <c r="B32" s="1411">
        <v>4</v>
      </c>
      <c r="C32" s="1408"/>
      <c r="D32" s="1408"/>
      <c r="E32" s="1408"/>
      <c r="F32" s="1408"/>
      <c r="G32" s="1408"/>
      <c r="H32" s="1409"/>
      <c r="I32" s="1413"/>
      <c r="J32" s="1413"/>
      <c r="K32" s="1413"/>
      <c r="L32" s="1413"/>
    </row>
    <row r="33" spans="1:12" ht="12.95" hidden="1" customHeight="1">
      <c r="A33" s="1410" t="s">
        <v>1322</v>
      </c>
      <c r="B33" s="1411">
        <v>6</v>
      </c>
      <c r="C33" s="1408"/>
      <c r="D33" s="1408"/>
      <c r="E33" s="1412"/>
      <c r="F33" s="1408"/>
      <c r="G33" s="1408"/>
      <c r="H33" s="1409"/>
      <c r="I33" s="1413"/>
      <c r="J33" s="1413"/>
      <c r="K33" s="1413"/>
      <c r="L33" s="1413"/>
    </row>
    <row r="34" spans="1:12" ht="12.95" hidden="1" customHeight="1">
      <c r="A34" s="1410" t="s">
        <v>1315</v>
      </c>
      <c r="B34" s="1411">
        <v>14</v>
      </c>
      <c r="C34" s="1408"/>
      <c r="D34" s="1408"/>
      <c r="E34" s="1408"/>
      <c r="F34" s="1408"/>
      <c r="G34" s="1408"/>
      <c r="H34" s="1409"/>
      <c r="I34" s="1413"/>
      <c r="J34" s="1413"/>
      <c r="K34" s="1413"/>
      <c r="L34" s="1413"/>
    </row>
    <row r="35" spans="1:12" ht="12.95" hidden="1" customHeight="1">
      <c r="A35" s="1410" t="s">
        <v>1323</v>
      </c>
      <c r="B35" s="1411">
        <v>7</v>
      </c>
      <c r="C35" s="1408"/>
      <c r="D35" s="1408"/>
      <c r="E35" s="1412"/>
      <c r="F35" s="1408"/>
      <c r="G35" s="1408"/>
      <c r="H35" s="1409"/>
      <c r="I35" s="1413"/>
      <c r="J35" s="1413"/>
      <c r="K35" s="1413"/>
      <c r="L35" s="1413"/>
    </row>
    <row r="36" spans="1:12" ht="12.95" hidden="1" customHeight="1">
      <c r="A36" s="1410" t="s">
        <v>1324</v>
      </c>
      <c r="B36" s="1411">
        <v>8</v>
      </c>
      <c r="C36" s="1408"/>
      <c r="D36" s="1408"/>
      <c r="E36" s="1412"/>
      <c r="F36" s="1408"/>
      <c r="G36" s="1408"/>
      <c r="H36" s="1409"/>
      <c r="I36" s="1413"/>
      <c r="J36" s="1413"/>
      <c r="K36" s="1413"/>
      <c r="L36" s="1413"/>
    </row>
    <row r="37" spans="1:12" ht="12.95" hidden="1" customHeight="1">
      <c r="A37" s="1410" t="s">
        <v>1325</v>
      </c>
      <c r="B37" s="1411">
        <v>4</v>
      </c>
      <c r="C37" s="1408"/>
      <c r="D37" s="1408"/>
      <c r="E37" s="1412"/>
      <c r="F37" s="1408"/>
      <c r="G37" s="1408"/>
      <c r="H37" s="1409"/>
      <c r="I37" s="1413"/>
      <c r="J37" s="1413"/>
      <c r="K37" s="1413"/>
      <c r="L37" s="1413"/>
    </row>
    <row r="38" spans="1:12" ht="11.45" customHeight="1">
      <c r="A38" s="1414" t="s">
        <v>706</v>
      </c>
      <c r="B38" s="1415">
        <f>SUM(B39+B42+B45+B51+B60+B63+B69+B72+B73+B74+B75+B76+B77)</f>
        <v>9156</v>
      </c>
      <c r="C38" s="1415">
        <f>SUM(C39+C42+C45+C51+C60+C63+C69+C72+C73+C74+C75+C76+C77)</f>
        <v>463</v>
      </c>
      <c r="D38" s="1415">
        <f>SUM(D39+D42+D45+D51+D60+D63+D69+D72+D73+D74+D75+D76+D77)</f>
        <v>81</v>
      </c>
      <c r="E38" s="1416">
        <f>SUM(E39:E77)/12</f>
        <v>34.592106010537691</v>
      </c>
      <c r="F38" s="1416">
        <f>(C38/B10)*100</f>
        <v>2.1834473001650556</v>
      </c>
      <c r="G38" s="1416">
        <f>(C38/B38)*100</f>
        <v>5.0567933595456536</v>
      </c>
      <c r="H38" s="1417">
        <f>(C38/B38)*100</f>
        <v>5.0567933595456536</v>
      </c>
      <c r="I38" s="1418"/>
      <c r="J38" s="1418"/>
      <c r="K38" s="1418"/>
      <c r="L38" s="1418"/>
    </row>
    <row r="39" spans="1:12" ht="11.45" customHeight="1">
      <c r="A39" s="1406" t="s">
        <v>735</v>
      </c>
      <c r="B39" s="1407">
        <f>SUM(B40:B41)</f>
        <v>253</v>
      </c>
      <c r="C39" s="1407">
        <v>21</v>
      </c>
      <c r="D39" s="1407">
        <v>3</v>
      </c>
      <c r="E39" s="1419">
        <f>(B39/C39)</f>
        <v>12.047619047619047</v>
      </c>
      <c r="F39" s="1419">
        <f>(C39/B10)*100</f>
        <v>9.9033246875736849E-2</v>
      </c>
      <c r="G39" s="1419">
        <f>(C39/B38)*100</f>
        <v>0.22935779816513763</v>
      </c>
      <c r="H39" s="1420">
        <f>(C39/B39)*100</f>
        <v>8.3003952569169961</v>
      </c>
    </row>
    <row r="40" spans="1:12" ht="11.45" customHeight="1">
      <c r="A40" s="1410" t="s">
        <v>16</v>
      </c>
      <c r="B40" s="1411">
        <v>187</v>
      </c>
      <c r="C40" s="1411"/>
      <c r="D40" s="1411"/>
      <c r="E40" s="1412"/>
      <c r="F40" s="1412"/>
      <c r="G40" s="1412"/>
      <c r="H40" s="1422"/>
    </row>
    <row r="41" spans="1:12" ht="11.45" customHeight="1">
      <c r="A41" s="1410" t="s">
        <v>17</v>
      </c>
      <c r="B41" s="1411">
        <v>66</v>
      </c>
      <c r="C41" s="1411"/>
      <c r="D41" s="1411"/>
      <c r="E41" s="1412"/>
      <c r="F41" s="1412"/>
      <c r="G41" s="1412"/>
      <c r="H41" s="1422"/>
    </row>
    <row r="42" spans="1:12" ht="11.45" customHeight="1">
      <c r="A42" s="1406" t="s">
        <v>1184</v>
      </c>
      <c r="B42" s="1407">
        <f>SUM(B43:B44)</f>
        <v>315</v>
      </c>
      <c r="C42" s="1407">
        <v>22</v>
      </c>
      <c r="D42" s="1421">
        <v>3</v>
      </c>
      <c r="E42" s="1419">
        <f>(B42/C42)</f>
        <v>14.318181818181818</v>
      </c>
      <c r="F42" s="1419">
        <f>(C42/B10)*100</f>
        <v>0.10374911577458147</v>
      </c>
      <c r="G42" s="1419">
        <f>(C42/B38)*100</f>
        <v>0.2402795980777632</v>
      </c>
      <c r="H42" s="1420">
        <f>(C42/B42)*100</f>
        <v>6.9841269841269842</v>
      </c>
    </row>
    <row r="43" spans="1:12" ht="11.45" customHeight="1">
      <c r="A43" s="1410" t="s">
        <v>18</v>
      </c>
      <c r="B43" s="1411">
        <v>151</v>
      </c>
      <c r="C43" s="1411"/>
      <c r="D43" s="1408"/>
      <c r="E43" s="1412"/>
      <c r="F43" s="1412"/>
      <c r="G43" s="1412"/>
      <c r="H43" s="1422"/>
    </row>
    <row r="44" spans="1:12" ht="11.45" customHeight="1">
      <c r="A44" s="1410" t="s">
        <v>19</v>
      </c>
      <c r="B44" s="1411">
        <v>164</v>
      </c>
      <c r="C44" s="1411"/>
      <c r="D44" s="1408"/>
      <c r="E44" s="1412"/>
      <c r="F44" s="1412"/>
      <c r="G44" s="1412"/>
      <c r="H44" s="1422"/>
    </row>
    <row r="45" spans="1:12" ht="11.45" customHeight="1">
      <c r="A45" s="1406" t="s">
        <v>730</v>
      </c>
      <c r="B45" s="1407">
        <f>SUM(B46:B50)</f>
        <v>984</v>
      </c>
      <c r="C45" s="1407">
        <v>80</v>
      </c>
      <c r="D45" s="1407">
        <v>22</v>
      </c>
      <c r="E45" s="1419">
        <f>(B45/C45)</f>
        <v>12.3</v>
      </c>
      <c r="F45" s="1419">
        <f>(C45/B10)*100</f>
        <v>0.37726951190756897</v>
      </c>
      <c r="G45" s="1419">
        <f>(C45/B38)*100</f>
        <v>0.87374399301004801</v>
      </c>
      <c r="H45" s="1420">
        <f>(C45/B45)*100</f>
        <v>8.1300813008130071</v>
      </c>
    </row>
    <row r="46" spans="1:12" ht="11.45" customHeight="1">
      <c r="A46" s="1410" t="s">
        <v>1149</v>
      </c>
      <c r="B46" s="1411">
        <v>209</v>
      </c>
      <c r="C46" s="1411"/>
      <c r="D46" s="1411"/>
      <c r="E46" s="1412"/>
      <c r="F46" s="1412"/>
      <c r="G46" s="1412"/>
      <c r="H46" s="1422"/>
    </row>
    <row r="47" spans="1:12" ht="11.45" customHeight="1">
      <c r="A47" s="1410" t="s">
        <v>1210</v>
      </c>
      <c r="B47" s="1411">
        <v>176</v>
      </c>
      <c r="C47" s="1411"/>
      <c r="D47" s="1411"/>
      <c r="E47" s="1412"/>
      <c r="F47" s="1412"/>
      <c r="G47" s="1412"/>
      <c r="H47" s="1422"/>
    </row>
    <row r="48" spans="1:12" ht="11.45" customHeight="1">
      <c r="A48" s="1410" t="s">
        <v>1211</v>
      </c>
      <c r="B48" s="1411">
        <v>154</v>
      </c>
      <c r="C48" s="1411"/>
      <c r="D48" s="1411"/>
      <c r="E48" s="1412"/>
      <c r="F48" s="1412"/>
      <c r="G48" s="1412"/>
      <c r="H48" s="1422"/>
    </row>
    <row r="49" spans="1:8" ht="11.45" customHeight="1">
      <c r="A49" s="1410" t="s">
        <v>1215</v>
      </c>
      <c r="B49" s="1411">
        <v>379</v>
      </c>
      <c r="C49" s="1411"/>
      <c r="D49" s="1411"/>
      <c r="E49" s="1412"/>
      <c r="F49" s="1412"/>
      <c r="G49" s="1412"/>
      <c r="H49" s="1422"/>
    </row>
    <row r="50" spans="1:8" ht="11.45" customHeight="1">
      <c r="A50" s="1410" t="s">
        <v>1212</v>
      </c>
      <c r="B50" s="1411">
        <v>66</v>
      </c>
      <c r="C50" s="1411"/>
      <c r="D50" s="1411"/>
      <c r="E50" s="1412"/>
      <c r="F50" s="1412"/>
      <c r="G50" s="1412"/>
      <c r="H50" s="1422"/>
    </row>
    <row r="51" spans="1:8" ht="11.45" customHeight="1">
      <c r="A51" s="1406" t="s">
        <v>1106</v>
      </c>
      <c r="B51" s="1407">
        <f>SUM(B52:B59)</f>
        <v>2495</v>
      </c>
      <c r="C51" s="1407">
        <f>SUM(C52:C54)</f>
        <v>47</v>
      </c>
      <c r="D51" s="1407">
        <f>SUM(D52:D54)</f>
        <v>9</v>
      </c>
      <c r="E51" s="1419">
        <f>(B51/C51)</f>
        <v>53.085106382978722</v>
      </c>
      <c r="F51" s="1419">
        <f>(C51/B10)*100</f>
        <v>0.22164583824569678</v>
      </c>
      <c r="G51" s="1419">
        <f>(C51/B38)*100</f>
        <v>0.51332459589340329</v>
      </c>
      <c r="H51" s="1420">
        <f>(C51/B51)*100</f>
        <v>1.8837675350701404</v>
      </c>
    </row>
    <row r="52" spans="1:8" ht="11.45" customHeight="1">
      <c r="A52" s="1410" t="s">
        <v>1176</v>
      </c>
      <c r="B52" s="1411">
        <v>486</v>
      </c>
      <c r="C52" s="1411">
        <v>23</v>
      </c>
      <c r="D52" s="1411">
        <v>4</v>
      </c>
      <c r="E52" s="1419">
        <f>(B52/C52)</f>
        <v>21.130434782608695</v>
      </c>
      <c r="F52" s="1419">
        <f>(C52/B10)*100</f>
        <v>0.10846498467342608</v>
      </c>
      <c r="G52" s="1419">
        <f>(C52/B30)*100</f>
        <v>328.57142857142856</v>
      </c>
      <c r="H52" s="1420">
        <f>(C52/B52)*100</f>
        <v>4.7325102880658436</v>
      </c>
    </row>
    <row r="53" spans="1:8" ht="11.45" customHeight="1">
      <c r="A53" s="1410" t="s">
        <v>1217</v>
      </c>
      <c r="B53" s="1411">
        <v>87</v>
      </c>
      <c r="C53" s="1411">
        <v>2</v>
      </c>
      <c r="D53" s="1411">
        <v>1</v>
      </c>
      <c r="E53" s="1419">
        <f>(B53/C53)</f>
        <v>43.5</v>
      </c>
      <c r="F53" s="1419"/>
      <c r="G53" s="1419">
        <f>(C53/B31)*100</f>
        <v>33.333333333333329</v>
      </c>
      <c r="H53" s="1420">
        <f>(C53/B53)*100</f>
        <v>2.2988505747126435</v>
      </c>
    </row>
    <row r="54" spans="1:8" ht="11.45" customHeight="1">
      <c r="A54" s="1410" t="s">
        <v>1133</v>
      </c>
      <c r="B54" s="1411">
        <v>41</v>
      </c>
      <c r="C54" s="1411">
        <v>22</v>
      </c>
      <c r="D54" s="1411">
        <v>4</v>
      </c>
      <c r="E54" s="1419">
        <f>(B54/C54)</f>
        <v>1.8636363636363635</v>
      </c>
      <c r="F54" s="1419">
        <f>(C54/B10)*100</f>
        <v>0.10374911577458147</v>
      </c>
      <c r="G54" s="1419">
        <f>(C54/B32)*100</f>
        <v>550</v>
      </c>
      <c r="H54" s="1420">
        <f>(C54/B54)*100</f>
        <v>53.658536585365859</v>
      </c>
    </row>
    <row r="55" spans="1:8" ht="11.45" customHeight="1">
      <c r="A55" s="1410" t="s">
        <v>1065</v>
      </c>
      <c r="B55" s="1411">
        <v>591</v>
      </c>
      <c r="C55" s="1411"/>
      <c r="D55" s="1411"/>
      <c r="E55" s="1412"/>
      <c r="F55" s="1412"/>
      <c r="G55" s="1412"/>
      <c r="H55" s="1422"/>
    </row>
    <row r="56" spans="1:8" ht="11.45" customHeight="1">
      <c r="A56" s="1410" t="s">
        <v>1066</v>
      </c>
      <c r="B56" s="1411">
        <v>51</v>
      </c>
      <c r="C56" s="1411"/>
      <c r="D56" s="1411"/>
      <c r="E56" s="1412"/>
      <c r="F56" s="1412"/>
      <c r="G56" s="1412"/>
      <c r="H56" s="1422"/>
    </row>
    <row r="57" spans="1:8" ht="11.45" customHeight="1">
      <c r="A57" s="1410" t="s">
        <v>1201</v>
      </c>
      <c r="B57" s="1411">
        <v>1097</v>
      </c>
      <c r="C57" s="1411"/>
      <c r="D57" s="1411"/>
      <c r="E57" s="1412"/>
      <c r="F57" s="1412"/>
      <c r="G57" s="1412"/>
      <c r="H57" s="1422"/>
    </row>
    <row r="58" spans="1:8" ht="11.45" customHeight="1">
      <c r="A58" s="1410" t="s">
        <v>1219</v>
      </c>
      <c r="B58" s="1411">
        <v>49</v>
      </c>
      <c r="C58" s="1411"/>
      <c r="D58" s="1411"/>
      <c r="E58" s="1412"/>
      <c r="F58" s="1412"/>
      <c r="G58" s="1412"/>
      <c r="H58" s="1422"/>
    </row>
    <row r="59" spans="1:8" ht="11.45" customHeight="1">
      <c r="A59" s="1410" t="s">
        <v>1220</v>
      </c>
      <c r="B59" s="1411">
        <v>93</v>
      </c>
      <c r="C59" s="1411"/>
      <c r="D59" s="1411"/>
      <c r="E59" s="1412"/>
      <c r="F59" s="1412"/>
      <c r="G59" s="1412"/>
      <c r="H59" s="1422"/>
    </row>
    <row r="60" spans="1:8" ht="11.45" customHeight="1">
      <c r="A60" s="1406" t="s">
        <v>723</v>
      </c>
      <c r="B60" s="1407">
        <f>SUM(B61:B62)</f>
        <v>1509</v>
      </c>
      <c r="C60" s="1407">
        <f>SUM(C61:C62)</f>
        <v>42</v>
      </c>
      <c r="D60" s="1407">
        <f>SUM(D61:D62)</f>
        <v>7</v>
      </c>
      <c r="E60" s="1419">
        <f>(B60/C60)</f>
        <v>35.928571428571431</v>
      </c>
      <c r="F60" s="1419">
        <f>(C60/B10)*100</f>
        <v>0.1980664937514737</v>
      </c>
      <c r="G60" s="1419">
        <f>(C60/B38)*100</f>
        <v>0.45871559633027525</v>
      </c>
      <c r="H60" s="1420">
        <f>(C60/B60)*100</f>
        <v>2.7833001988071571</v>
      </c>
    </row>
    <row r="61" spans="1:8" ht="11.45" customHeight="1">
      <c r="A61" s="1410" t="s">
        <v>1221</v>
      </c>
      <c r="B61" s="1411">
        <v>1363</v>
      </c>
      <c r="C61" s="1411">
        <v>20</v>
      </c>
      <c r="D61" s="1411">
        <v>5</v>
      </c>
      <c r="E61" s="1419">
        <f>(B61/C61)</f>
        <v>68.150000000000006</v>
      </c>
      <c r="F61" s="1419">
        <f>(C61/B10)*100</f>
        <v>9.4317377976892242E-2</v>
      </c>
      <c r="G61" s="1419">
        <f>(C61/B39)*100</f>
        <v>7.9051383399209492</v>
      </c>
      <c r="H61" s="1420">
        <f>(C61/B61)*100</f>
        <v>1.467351430667645</v>
      </c>
    </row>
    <row r="62" spans="1:8" ht="11.45" customHeight="1">
      <c r="A62" s="1410" t="s">
        <v>1175</v>
      </c>
      <c r="B62" s="1411">
        <v>146</v>
      </c>
      <c r="C62" s="1411">
        <v>22</v>
      </c>
      <c r="D62" s="1411">
        <v>2</v>
      </c>
      <c r="E62" s="1419">
        <f>(B62/C62)</f>
        <v>6.6363636363636367</v>
      </c>
      <c r="F62" s="1419">
        <f>(C62/B10)*100</f>
        <v>0.10374911577458147</v>
      </c>
      <c r="G62" s="1419">
        <f>(C62/B40)*100</f>
        <v>11.76470588235294</v>
      </c>
      <c r="H62" s="1420">
        <f>(C62/B62)*100</f>
        <v>15.068493150684931</v>
      </c>
    </row>
    <row r="63" spans="1:8" ht="11.45" customHeight="1">
      <c r="A63" s="1406" t="s">
        <v>724</v>
      </c>
      <c r="B63" s="1407">
        <f>SUM(B64:B68)</f>
        <v>912</v>
      </c>
      <c r="C63" s="1407">
        <f>SUM(C66:C68)</f>
        <v>92</v>
      </c>
      <c r="D63" s="1407">
        <f>SUM(D64:D68)</f>
        <v>7</v>
      </c>
      <c r="E63" s="1419">
        <f>(B63/C63)</f>
        <v>9.9130434782608692</v>
      </c>
      <c r="F63" s="1419">
        <f>(C63/B10)*100</f>
        <v>0.43385993869370432</v>
      </c>
      <c r="G63" s="1419">
        <f>(C63/B38)*100</f>
        <v>1.0048055919615553</v>
      </c>
      <c r="H63" s="1420">
        <f>(C63/B63)*100</f>
        <v>10.087719298245613</v>
      </c>
    </row>
    <row r="64" spans="1:8" ht="11.45" customHeight="1">
      <c r="A64" s="1410" t="s">
        <v>1176</v>
      </c>
      <c r="B64" s="1411">
        <v>261</v>
      </c>
      <c r="C64" s="1411"/>
      <c r="D64" s="1411"/>
      <c r="E64" s="1412"/>
      <c r="F64" s="1412"/>
      <c r="G64" s="1412"/>
      <c r="H64" s="1422"/>
    </row>
    <row r="65" spans="1:14" ht="11.45" customHeight="1">
      <c r="A65" s="1410" t="s">
        <v>1133</v>
      </c>
      <c r="B65" s="1411">
        <v>49</v>
      </c>
      <c r="C65" s="1411"/>
      <c r="D65" s="1411"/>
      <c r="E65" s="1412"/>
      <c r="F65" s="1412"/>
      <c r="G65" s="1412"/>
      <c r="H65" s="1422"/>
    </row>
    <row r="66" spans="1:14" ht="11.45" customHeight="1">
      <c r="A66" s="1410" t="s">
        <v>20</v>
      </c>
      <c r="B66" s="1411">
        <v>114</v>
      </c>
      <c r="C66" s="1411">
        <v>70</v>
      </c>
      <c r="D66" s="1411">
        <v>5</v>
      </c>
      <c r="E66" s="1419">
        <f>(B66/C66)</f>
        <v>1.6285714285714286</v>
      </c>
      <c r="F66" s="1419">
        <f>(C66/B10)*100</f>
        <v>0.33011082291912286</v>
      </c>
      <c r="G66" s="1419">
        <f>(C66/B44)*100</f>
        <v>42.68292682926829</v>
      </c>
      <c r="H66" s="1420">
        <f>(C66/B66)*100</f>
        <v>61.403508771929829</v>
      </c>
    </row>
    <row r="67" spans="1:14" ht="11.45" customHeight="1">
      <c r="A67" s="1410" t="s">
        <v>21</v>
      </c>
      <c r="B67" s="1411">
        <v>428</v>
      </c>
      <c r="C67" s="1411"/>
      <c r="D67" s="1411"/>
      <c r="E67" s="1412"/>
      <c r="F67" s="1412"/>
      <c r="G67" s="1412"/>
      <c r="H67" s="1422"/>
    </row>
    <row r="68" spans="1:14" ht="11.45" customHeight="1">
      <c r="A68" s="1410" t="s">
        <v>1067</v>
      </c>
      <c r="B68" s="1411">
        <v>60</v>
      </c>
      <c r="C68" s="1411">
        <v>22</v>
      </c>
      <c r="D68" s="1411">
        <v>2</v>
      </c>
      <c r="E68" s="1419">
        <f>(B68/C68)</f>
        <v>2.7272727272727271</v>
      </c>
      <c r="F68" s="1419">
        <f>(C68/B10)*100</f>
        <v>0.10374911577458147</v>
      </c>
      <c r="G68" s="1419">
        <f>(C68/B46)*100</f>
        <v>10.526315789473683</v>
      </c>
      <c r="H68" s="1420">
        <f>(C68/B68)*100</f>
        <v>36.666666666666664</v>
      </c>
    </row>
    <row r="69" spans="1:14" ht="11.45" customHeight="1">
      <c r="A69" s="1406" t="s">
        <v>734</v>
      </c>
      <c r="B69" s="1407">
        <f>SUM(B70:B71)</f>
        <v>503</v>
      </c>
      <c r="C69" s="1407">
        <v>21</v>
      </c>
      <c r="D69" s="1407">
        <v>2</v>
      </c>
      <c r="E69" s="1419">
        <f>(B69/C69)</f>
        <v>23.952380952380953</v>
      </c>
      <c r="F69" s="1419">
        <f>(C69/B10)*100</f>
        <v>9.9033246875736849E-2</v>
      </c>
      <c r="G69" s="1419">
        <f>(C69/B38)*100</f>
        <v>0.22935779816513763</v>
      </c>
      <c r="H69" s="1420">
        <f>(C69/B69)*100</f>
        <v>4.1749502982107352</v>
      </c>
    </row>
    <row r="70" spans="1:14" ht="11.45" customHeight="1">
      <c r="A70" s="1410" t="s">
        <v>1041</v>
      </c>
      <c r="B70" s="1411">
        <v>453</v>
      </c>
      <c r="C70" s="1411"/>
      <c r="D70" s="1411"/>
      <c r="E70" s="1412"/>
      <c r="F70" s="1412"/>
      <c r="G70" s="1412"/>
      <c r="H70" s="1422"/>
    </row>
    <row r="71" spans="1:14" ht="11.45" customHeight="1">
      <c r="A71" s="1410" t="s">
        <v>1042</v>
      </c>
      <c r="B71" s="1411">
        <v>50</v>
      </c>
      <c r="C71" s="1411"/>
      <c r="D71" s="1411"/>
      <c r="E71" s="1412"/>
      <c r="F71" s="1412"/>
      <c r="G71" s="1412"/>
      <c r="H71" s="1422"/>
    </row>
    <row r="72" spans="1:14" ht="11.45" customHeight="1">
      <c r="A72" s="1406" t="s">
        <v>1251</v>
      </c>
      <c r="B72" s="1407">
        <v>141</v>
      </c>
      <c r="C72" s="1407">
        <v>40</v>
      </c>
      <c r="D72" s="1407">
        <v>10</v>
      </c>
      <c r="E72" s="1419">
        <f t="shared" ref="E72:E78" si="0">(B72/C72)</f>
        <v>3.5249999999999999</v>
      </c>
      <c r="F72" s="1419">
        <f>(C72/B10)*100</f>
        <v>0.18863475595378448</v>
      </c>
      <c r="G72" s="1419">
        <f>(C72/B38)*100</f>
        <v>0.43687199650502401</v>
      </c>
      <c r="H72" s="1420">
        <f t="shared" ref="H72:H78" si="1">(C72/B72)*100</f>
        <v>28.368794326241137</v>
      </c>
    </row>
    <row r="73" spans="1:14" ht="11.45" customHeight="1">
      <c r="A73" s="1406" t="s">
        <v>45</v>
      </c>
      <c r="B73" s="1407">
        <v>55</v>
      </c>
      <c r="C73" s="1421">
        <v>4</v>
      </c>
      <c r="D73" s="1421"/>
      <c r="E73" s="1419">
        <f t="shared" si="0"/>
        <v>13.75</v>
      </c>
      <c r="F73" s="1419"/>
      <c r="G73" s="1419">
        <f>(C73/B51)*100</f>
        <v>0.16032064128256512</v>
      </c>
      <c r="H73" s="1420">
        <f t="shared" si="1"/>
        <v>7.2727272727272725</v>
      </c>
    </row>
    <row r="74" spans="1:14" ht="11.45" customHeight="1">
      <c r="A74" s="1406" t="s">
        <v>733</v>
      </c>
      <c r="B74" s="1407">
        <v>691</v>
      </c>
      <c r="C74" s="1407">
        <v>43</v>
      </c>
      <c r="D74" s="1407">
        <v>4</v>
      </c>
      <c r="E74" s="1419">
        <f t="shared" si="0"/>
        <v>16.069767441860463</v>
      </c>
      <c r="F74" s="1419">
        <f>(C74/B10)*100</f>
        <v>0.20278236265031832</v>
      </c>
      <c r="G74" s="1419">
        <f>(C74/B38)*100</f>
        <v>0.4696373962429008</v>
      </c>
      <c r="H74" s="1420">
        <f t="shared" si="1"/>
        <v>6.2228654124457305</v>
      </c>
    </row>
    <row r="75" spans="1:14" ht="11.45" customHeight="1">
      <c r="A75" s="1406" t="s">
        <v>1249</v>
      </c>
      <c r="B75" s="1407">
        <v>253</v>
      </c>
      <c r="C75" s="1407">
        <v>17</v>
      </c>
      <c r="D75" s="1407">
        <v>1</v>
      </c>
      <c r="E75" s="1419">
        <f t="shared" si="0"/>
        <v>14.882352941176471</v>
      </c>
      <c r="F75" s="1419">
        <f>(C75/B10)*100</f>
        <v>8.0169771280358404E-2</v>
      </c>
      <c r="G75" s="1419">
        <f>(C75/B38)*100</f>
        <v>0.18567059851463522</v>
      </c>
      <c r="H75" s="1420">
        <f t="shared" si="1"/>
        <v>6.7193675889328066</v>
      </c>
    </row>
    <row r="76" spans="1:14" ht="11.45" customHeight="1">
      <c r="A76" s="1406" t="s">
        <v>727</v>
      </c>
      <c r="B76" s="1407">
        <v>322</v>
      </c>
      <c r="C76" s="1407">
        <v>12</v>
      </c>
      <c r="D76" s="1407">
        <v>9</v>
      </c>
      <c r="E76" s="1419">
        <f t="shared" si="0"/>
        <v>26.833333333333332</v>
      </c>
      <c r="F76" s="1419">
        <f>(C76/B10)*100</f>
        <v>5.6590426786135344E-2</v>
      </c>
      <c r="G76" s="1419">
        <f>(C76/B38)*100</f>
        <v>0.13106159895150721</v>
      </c>
      <c r="H76" s="1420">
        <f t="shared" si="1"/>
        <v>3.7267080745341614</v>
      </c>
    </row>
    <row r="77" spans="1:14" ht="11.45" customHeight="1">
      <c r="A77" s="1406" t="s">
        <v>728</v>
      </c>
      <c r="B77" s="1407">
        <f>SUM(B78:B79)</f>
        <v>723</v>
      </c>
      <c r="C77" s="1407">
        <f>SUM(C78:C79)</f>
        <v>22</v>
      </c>
      <c r="D77" s="1407">
        <f>SUM(D78:D79)</f>
        <v>4</v>
      </c>
      <c r="E77" s="1419">
        <f t="shared" si="0"/>
        <v>32.863636363636367</v>
      </c>
      <c r="F77" s="1419">
        <f>(C77/B10)*100</f>
        <v>0.10374911577458147</v>
      </c>
      <c r="G77" s="1419">
        <f>(C77/B38)*100</f>
        <v>0.2402795980777632</v>
      </c>
      <c r="H77" s="1420">
        <f t="shared" si="1"/>
        <v>3.0428769017980635</v>
      </c>
    </row>
    <row r="78" spans="1:14" ht="11.45" customHeight="1">
      <c r="A78" s="1410" t="s">
        <v>1246</v>
      </c>
      <c r="B78" s="1411">
        <v>670</v>
      </c>
      <c r="C78" s="1411">
        <v>22</v>
      </c>
      <c r="D78" s="1411">
        <v>4</v>
      </c>
      <c r="E78" s="1412">
        <f t="shared" si="0"/>
        <v>30.454545454545453</v>
      </c>
      <c r="F78" s="1412">
        <f>(C78/B10)*100</f>
        <v>0.10374911577458147</v>
      </c>
      <c r="G78" s="1412">
        <f>(C78/B39)*100</f>
        <v>8.695652173913043</v>
      </c>
      <c r="H78" s="1422">
        <f t="shared" si="1"/>
        <v>3.2835820895522385</v>
      </c>
    </row>
    <row r="79" spans="1:14" ht="11.45" customHeight="1">
      <c r="A79" s="1410" t="s">
        <v>1247</v>
      </c>
      <c r="B79" s="1411">
        <v>53</v>
      </c>
      <c r="C79" s="1411"/>
      <c r="D79" s="1411"/>
      <c r="E79" s="1412"/>
      <c r="F79" s="1412"/>
      <c r="G79" s="1412"/>
      <c r="H79" s="1422"/>
    </row>
    <row r="80" spans="1:14" ht="11.45" customHeight="1">
      <c r="A80" s="1414" t="s">
        <v>621</v>
      </c>
      <c r="B80" s="1415">
        <f>SUM(B81:B96)</f>
        <v>12049</v>
      </c>
      <c r="C80" s="1415">
        <f>SUM(C81:C96)</f>
        <v>387</v>
      </c>
      <c r="D80" s="1415">
        <f>SUM(D81:D96)</f>
        <v>86</v>
      </c>
      <c r="E80" s="1416">
        <f>SUM(E81:E95)/15</f>
        <v>66.633753083210223</v>
      </c>
      <c r="F80" s="1416">
        <f>(C80/B10)*100</f>
        <v>1.8250412638528648</v>
      </c>
      <c r="G80" s="1416">
        <f>(C80/B38)*100</f>
        <v>4.2267365661861076</v>
      </c>
      <c r="H80" s="1420">
        <f t="shared" ref="H80:H95" si="2">(C80/B80)*100</f>
        <v>3.2118848037181507</v>
      </c>
      <c r="I80" s="1418"/>
      <c r="J80" s="1418"/>
      <c r="K80" s="1418"/>
      <c r="L80" s="1418"/>
      <c r="M80" s="1418"/>
      <c r="N80" s="1418"/>
    </row>
    <row r="81" spans="1:11" ht="11.45" customHeight="1">
      <c r="A81" s="1410" t="s">
        <v>60</v>
      </c>
      <c r="B81" s="1411">
        <v>3383</v>
      </c>
      <c r="C81" s="1411">
        <v>146</v>
      </c>
      <c r="D81" s="1411">
        <v>23</v>
      </c>
      <c r="E81" s="1412">
        <f t="shared" ref="E81:E95" si="3">(B81/C81)</f>
        <v>23.171232876712327</v>
      </c>
      <c r="F81" s="1412">
        <f>(C81/B10)*100</f>
        <v>0.68851685923131345</v>
      </c>
      <c r="G81" s="1412">
        <f>(C81/B38)*100</f>
        <v>1.5945827872433378</v>
      </c>
      <c r="H81" s="1422">
        <f t="shared" si="2"/>
        <v>4.3156961276973096</v>
      </c>
      <c r="I81" s="1413"/>
      <c r="J81" s="1413"/>
      <c r="K81" s="1413"/>
    </row>
    <row r="82" spans="1:11" ht="11.45" customHeight="1">
      <c r="A82" s="1410" t="s">
        <v>61</v>
      </c>
      <c r="B82" s="1411">
        <v>835</v>
      </c>
      <c r="C82" s="1411">
        <v>23</v>
      </c>
      <c r="D82" s="1411">
        <v>4</v>
      </c>
      <c r="E82" s="1412">
        <f t="shared" si="3"/>
        <v>36.304347826086953</v>
      </c>
      <c r="F82" s="1412">
        <f>(C82/B10)*100</f>
        <v>0.10846498467342608</v>
      </c>
      <c r="G82" s="1412">
        <f>(C82/B38)*100</f>
        <v>0.25120139799038882</v>
      </c>
      <c r="H82" s="1422">
        <f t="shared" si="2"/>
        <v>2.7544910179640718</v>
      </c>
      <c r="I82" s="1413"/>
      <c r="J82" s="1413"/>
      <c r="K82" s="1413"/>
    </row>
    <row r="83" spans="1:11" ht="11.45" customHeight="1">
      <c r="A83" s="1410" t="s">
        <v>62</v>
      </c>
      <c r="B83" s="1411">
        <v>1141</v>
      </c>
      <c r="C83" s="1411">
        <v>18</v>
      </c>
      <c r="D83" s="1411">
        <v>5</v>
      </c>
      <c r="E83" s="1412">
        <f t="shared" si="3"/>
        <v>63.388888888888886</v>
      </c>
      <c r="F83" s="1412">
        <f>(C83/B10)*100</f>
        <v>8.4885640179203012E-2</v>
      </c>
      <c r="G83" s="1412">
        <f>(C83/B38)*100</f>
        <v>0.19659239842726078</v>
      </c>
      <c r="H83" s="1422">
        <f t="shared" si="2"/>
        <v>1.5775635407537247</v>
      </c>
      <c r="I83" s="1413"/>
      <c r="J83" s="1413"/>
      <c r="K83" s="1413"/>
    </row>
    <row r="84" spans="1:11" ht="11.45" customHeight="1">
      <c r="A84" s="1410" t="s">
        <v>63</v>
      </c>
      <c r="B84" s="1411">
        <v>970</v>
      </c>
      <c r="C84" s="1411">
        <v>2</v>
      </c>
      <c r="D84" s="1411">
        <v>2</v>
      </c>
      <c r="E84" s="1412">
        <f t="shared" si="3"/>
        <v>485</v>
      </c>
      <c r="F84" s="1412">
        <f>(C84/B10)*100</f>
        <v>9.4317377976892245E-3</v>
      </c>
      <c r="G84" s="1412">
        <f>(C84/B38)*100</f>
        <v>2.1843599825251202E-2</v>
      </c>
      <c r="H84" s="1422">
        <f t="shared" si="2"/>
        <v>0.2061855670103093</v>
      </c>
      <c r="I84" s="1413"/>
      <c r="J84" s="1413"/>
      <c r="K84" s="1413"/>
    </row>
    <row r="85" spans="1:11" ht="11.45" customHeight="1">
      <c r="A85" s="1410" t="s">
        <v>64</v>
      </c>
      <c r="B85" s="1411">
        <v>973</v>
      </c>
      <c r="C85" s="1411">
        <v>19</v>
      </c>
      <c r="D85" s="1408">
        <v>7</v>
      </c>
      <c r="E85" s="1412">
        <f t="shared" si="3"/>
        <v>51.210526315789473</v>
      </c>
      <c r="F85" s="1412">
        <f>(C85/B10)*100</f>
        <v>8.9601509078047634E-2</v>
      </c>
      <c r="G85" s="1412">
        <f>(C85/B38)*100</f>
        <v>0.20751419833988641</v>
      </c>
      <c r="H85" s="1422">
        <f t="shared" si="2"/>
        <v>1.9527235354573484</v>
      </c>
      <c r="I85" s="1413"/>
      <c r="J85" s="1413"/>
      <c r="K85" s="1413"/>
    </row>
    <row r="86" spans="1:11" ht="11.45" customHeight="1">
      <c r="A86" s="1410" t="s">
        <v>65</v>
      </c>
      <c r="B86" s="1411">
        <v>376</v>
      </c>
      <c r="C86" s="1411">
        <v>34</v>
      </c>
      <c r="D86" s="1411">
        <v>4</v>
      </c>
      <c r="E86" s="1412">
        <f t="shared" si="3"/>
        <v>11.058823529411764</v>
      </c>
      <c r="F86" s="1412">
        <f>(C86/B10)*100</f>
        <v>0.16033954256071681</v>
      </c>
      <c r="G86" s="1412">
        <f>(C86/B38)*100</f>
        <v>0.37134119702927043</v>
      </c>
      <c r="H86" s="1422">
        <f t="shared" si="2"/>
        <v>9.0425531914893629</v>
      </c>
      <c r="I86" s="1413"/>
      <c r="J86" s="1413"/>
      <c r="K86" s="1413"/>
    </row>
    <row r="87" spans="1:11" ht="11.45" customHeight="1">
      <c r="A87" s="1410" t="s">
        <v>66</v>
      </c>
      <c r="B87" s="1411">
        <v>559</v>
      </c>
      <c r="C87" s="1411">
        <v>36</v>
      </c>
      <c r="D87" s="1411">
        <v>4</v>
      </c>
      <c r="E87" s="1412">
        <f t="shared" si="3"/>
        <v>15.527777777777779</v>
      </c>
      <c r="F87" s="1412">
        <f>(C87/B10)*100</f>
        <v>0.16977128035840602</v>
      </c>
      <c r="G87" s="1412">
        <f>(C87/B38)*100</f>
        <v>0.39318479685452157</v>
      </c>
      <c r="H87" s="1422">
        <f t="shared" si="2"/>
        <v>6.4400715563506266</v>
      </c>
      <c r="I87" s="1413"/>
      <c r="J87" s="1413"/>
      <c r="K87" s="1413"/>
    </row>
    <row r="88" spans="1:11" ht="11.45" customHeight="1">
      <c r="A88" s="1410" t="s">
        <v>67</v>
      </c>
      <c r="B88" s="1411">
        <v>363</v>
      </c>
      <c r="C88" s="1411">
        <v>11</v>
      </c>
      <c r="D88" s="1411">
        <v>6</v>
      </c>
      <c r="E88" s="1412">
        <f t="shared" si="3"/>
        <v>33</v>
      </c>
      <c r="F88" s="1412">
        <f>(C88/B10)*100</f>
        <v>5.1874557887290736E-2</v>
      </c>
      <c r="G88" s="1412">
        <f>(C88/B38)*100</f>
        <v>0.1201397990388816</v>
      </c>
      <c r="H88" s="1422">
        <f t="shared" si="2"/>
        <v>3.0303030303030303</v>
      </c>
      <c r="I88" s="1413"/>
      <c r="J88" s="1413"/>
      <c r="K88" s="1413"/>
    </row>
    <row r="89" spans="1:11" ht="11.45" customHeight="1">
      <c r="A89" s="1410" t="s">
        <v>68</v>
      </c>
      <c r="B89" s="1411">
        <v>255</v>
      </c>
      <c r="C89" s="1411">
        <v>19</v>
      </c>
      <c r="D89" s="1411">
        <v>6</v>
      </c>
      <c r="E89" s="1412">
        <f t="shared" si="3"/>
        <v>13.421052631578947</v>
      </c>
      <c r="F89" s="1412">
        <f>(C89/B10)*100</f>
        <v>8.9601509078047634E-2</v>
      </c>
      <c r="G89" s="1412">
        <f>(C89/B38)*100</f>
        <v>0.20751419833988641</v>
      </c>
      <c r="H89" s="1422">
        <f t="shared" si="2"/>
        <v>7.4509803921568629</v>
      </c>
      <c r="I89" s="1413"/>
      <c r="J89" s="1413"/>
      <c r="K89" s="1413"/>
    </row>
    <row r="90" spans="1:11" ht="11.45" customHeight="1">
      <c r="A90" s="1410" t="s">
        <v>69</v>
      </c>
      <c r="B90" s="1411">
        <v>293</v>
      </c>
      <c r="C90" s="1411">
        <v>10</v>
      </c>
      <c r="D90" s="1411">
        <v>5</v>
      </c>
      <c r="E90" s="1412">
        <f t="shared" si="3"/>
        <v>29.3</v>
      </c>
      <c r="F90" s="1412"/>
      <c r="G90" s="1412">
        <f>(C90/B38)*100</f>
        <v>0.109217999126256</v>
      </c>
      <c r="H90" s="1422">
        <f t="shared" si="2"/>
        <v>3.4129692832764507</v>
      </c>
      <c r="I90" s="1413"/>
      <c r="J90" s="1413"/>
      <c r="K90" s="1413"/>
    </row>
    <row r="91" spans="1:11" ht="11.45" customHeight="1">
      <c r="A91" s="1410" t="s">
        <v>70</v>
      </c>
      <c r="B91" s="1411">
        <v>284</v>
      </c>
      <c r="C91" s="1411">
        <v>7</v>
      </c>
      <c r="D91" s="1411">
        <v>7</v>
      </c>
      <c r="E91" s="1412">
        <f t="shared" si="3"/>
        <v>40.571428571428569</v>
      </c>
      <c r="F91" s="1412"/>
      <c r="G91" s="1412">
        <f>(C91/B38)*100</f>
        <v>7.64525993883792E-2</v>
      </c>
      <c r="H91" s="1422">
        <f t="shared" si="2"/>
        <v>2.464788732394366</v>
      </c>
      <c r="I91" s="1413"/>
      <c r="J91" s="1413"/>
      <c r="K91" s="1413"/>
    </row>
    <row r="92" spans="1:11" ht="11.45" customHeight="1">
      <c r="A92" s="1410" t="s">
        <v>71</v>
      </c>
      <c r="B92" s="1411">
        <v>223</v>
      </c>
      <c r="C92" s="1411">
        <v>23</v>
      </c>
      <c r="D92" s="1411">
        <v>6</v>
      </c>
      <c r="E92" s="1412">
        <f t="shared" si="3"/>
        <v>9.695652173913043</v>
      </c>
      <c r="F92" s="1412">
        <f>(C92/B10)*100</f>
        <v>0.10846498467342608</v>
      </c>
      <c r="G92" s="1412">
        <f>(C92/B38)*100</f>
        <v>0.25120139799038882</v>
      </c>
      <c r="H92" s="1422">
        <f t="shared" si="2"/>
        <v>10.31390134529148</v>
      </c>
      <c r="I92" s="1413"/>
      <c r="J92" s="1413"/>
      <c r="K92" s="1413"/>
    </row>
    <row r="93" spans="1:11" ht="11.45" customHeight="1">
      <c r="A93" s="1410" t="s">
        <v>72</v>
      </c>
      <c r="B93" s="1411">
        <v>1623</v>
      </c>
      <c r="C93" s="1411">
        <v>11</v>
      </c>
      <c r="D93" s="1411">
        <v>3</v>
      </c>
      <c r="E93" s="1412">
        <f t="shared" si="3"/>
        <v>147.54545454545453</v>
      </c>
      <c r="F93" s="1412">
        <f>(C93/B10)*100</f>
        <v>5.1874557887290736E-2</v>
      </c>
      <c r="G93" s="1412">
        <f>(C93/B38)*100</f>
        <v>0.1201397990388816</v>
      </c>
      <c r="H93" s="1422">
        <f t="shared" si="2"/>
        <v>0.67775723967960566</v>
      </c>
      <c r="I93" s="1413"/>
      <c r="J93" s="1413"/>
      <c r="K93" s="1413"/>
    </row>
    <row r="94" spans="1:11" ht="11.45" customHeight="1">
      <c r="A94" s="1410" t="s">
        <v>73</v>
      </c>
      <c r="B94" s="1411">
        <v>560</v>
      </c>
      <c r="C94" s="1411">
        <v>18</v>
      </c>
      <c r="D94" s="1411">
        <v>3</v>
      </c>
      <c r="E94" s="1412">
        <f t="shared" si="3"/>
        <v>31.111111111111111</v>
      </c>
      <c r="F94" s="1412">
        <f>(C94/B10)*100</f>
        <v>8.4885640179203012E-2</v>
      </c>
      <c r="G94" s="1412">
        <f>(C94/B38)*100</f>
        <v>0.19659239842726078</v>
      </c>
      <c r="H94" s="1422">
        <f t="shared" si="2"/>
        <v>3.214285714285714</v>
      </c>
      <c r="I94" s="1413"/>
      <c r="J94" s="1413"/>
      <c r="K94" s="1413"/>
    </row>
    <row r="95" spans="1:11" ht="11.45" customHeight="1">
      <c r="A95" s="1410" t="s">
        <v>74</v>
      </c>
      <c r="B95" s="1411">
        <v>92</v>
      </c>
      <c r="C95" s="1411">
        <v>10</v>
      </c>
      <c r="D95" s="1411">
        <v>1</v>
      </c>
      <c r="E95" s="1412">
        <f t="shared" si="3"/>
        <v>9.1999999999999993</v>
      </c>
      <c r="F95" s="1412"/>
      <c r="G95" s="1412">
        <f>(C95/B38)*100</f>
        <v>0.109217999126256</v>
      </c>
      <c r="H95" s="1422">
        <f t="shared" si="2"/>
        <v>10.869565217391305</v>
      </c>
      <c r="I95" s="1413"/>
      <c r="J95" s="1413"/>
      <c r="K95" s="1413"/>
    </row>
    <row r="96" spans="1:11" ht="11.45" customHeight="1">
      <c r="A96" s="1410" t="s">
        <v>75</v>
      </c>
      <c r="B96" s="1411">
        <v>119</v>
      </c>
      <c r="C96" s="1408"/>
      <c r="D96" s="1408"/>
      <c r="E96" s="1412"/>
      <c r="F96" s="1412"/>
      <c r="G96" s="1412"/>
      <c r="H96" s="1423"/>
      <c r="I96" s="1413"/>
      <c r="J96" s="1413"/>
      <c r="K96" s="1413"/>
    </row>
    <row r="97" spans="6:8" ht="12" customHeight="1">
      <c r="F97" s="1424"/>
      <c r="G97" s="1425" t="s">
        <v>408</v>
      </c>
      <c r="H97" s="1426"/>
    </row>
    <row r="98" spans="6:8">
      <c r="F98" s="1424"/>
      <c r="G98" s="1424"/>
    </row>
    <row r="99" spans="6:8">
      <c r="F99" s="1424"/>
      <c r="G99" s="1424"/>
    </row>
    <row r="100" spans="6:8">
      <c r="F100" s="1424"/>
      <c r="G100" s="1424"/>
    </row>
    <row r="101" spans="6:8">
      <c r="F101" s="1424"/>
      <c r="G101" s="1424"/>
    </row>
    <row r="102" spans="6:8">
      <c r="F102" s="1424"/>
      <c r="G102" s="1424"/>
    </row>
    <row r="103" spans="6:8">
      <c r="F103" s="1424"/>
      <c r="G103" s="1424"/>
    </row>
    <row r="104" spans="6:8">
      <c r="F104" s="1424"/>
      <c r="G104" s="1424"/>
    </row>
    <row r="105" spans="6:8">
      <c r="F105" s="1424"/>
    </row>
  </sheetData>
  <sheetProtection password="CA55" sheet="1" objects="1" scenarios="1"/>
  <mergeCells count="6">
    <mergeCell ref="B7:D7"/>
    <mergeCell ref="E7:H7"/>
    <mergeCell ref="A6:H6"/>
    <mergeCell ref="A1:H1"/>
    <mergeCell ref="A3:H3"/>
    <mergeCell ref="A4:H4"/>
  </mergeCells>
  <phoneticPr fontId="101" type="noConversion"/>
  <printOptions horizontalCentered="1"/>
  <pageMargins left="0.39370078740157483" right="0.75" top="0.70866141732283472" bottom="0.31496062992125984" header="0" footer="0"/>
  <pageSetup scale="85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R72"/>
  <sheetViews>
    <sheetView showGridLines="0" zoomScale="85" workbookViewId="0">
      <selection activeCell="C38" sqref="C38"/>
    </sheetView>
  </sheetViews>
  <sheetFormatPr baseColWidth="10" defaultColWidth="9.83203125" defaultRowHeight="10.5"/>
  <cols>
    <col min="1" max="1" width="49.5" style="1427" customWidth="1"/>
    <col min="2" max="2" width="14.83203125" style="1427" customWidth="1"/>
    <col min="3" max="3" width="16.33203125" style="1427" customWidth="1"/>
    <col min="4" max="4" width="11.5" style="1427" customWidth="1"/>
    <col min="5" max="5" width="13.83203125" style="1427" customWidth="1"/>
    <col min="6" max="6" width="12" style="1427" customWidth="1"/>
    <col min="7" max="7" width="13.1640625" style="1427" customWidth="1"/>
    <col min="8" max="8" width="16" style="1427" customWidth="1"/>
    <col min="9" max="9" width="9.5" style="1427" customWidth="1"/>
    <col min="10" max="10" width="9.83203125" style="1427" customWidth="1"/>
    <col min="11" max="11" width="9.33203125" style="1427" customWidth="1"/>
    <col min="12" max="16384" width="9.83203125" style="1427"/>
  </cols>
  <sheetData>
    <row r="1" spans="1:11" ht="16.5" customHeight="1">
      <c r="A1" s="3522" t="s">
        <v>359</v>
      </c>
      <c r="B1" s="3522"/>
      <c r="C1" s="3522"/>
      <c r="D1" s="3522"/>
      <c r="E1" s="3522"/>
      <c r="F1" s="3522"/>
      <c r="G1" s="3522"/>
      <c r="H1" s="3522"/>
      <c r="I1" s="3522"/>
      <c r="J1" s="3522"/>
      <c r="K1" s="3522"/>
    </row>
    <row r="2" spans="1:11" ht="6.75" customHeight="1">
      <c r="A2" s="1428"/>
      <c r="B2" s="1428"/>
      <c r="C2" s="1428"/>
      <c r="D2" s="1428"/>
      <c r="E2" s="1428"/>
      <c r="F2" s="1428"/>
      <c r="G2" s="1428"/>
      <c r="H2" s="1428"/>
      <c r="I2" s="1428"/>
      <c r="J2" s="1428"/>
      <c r="K2" s="1428"/>
    </row>
    <row r="3" spans="1:11" ht="12" customHeight="1">
      <c r="A3" s="3523" t="s">
        <v>76</v>
      </c>
      <c r="B3" s="3523"/>
      <c r="C3" s="3523"/>
      <c r="D3" s="3523"/>
      <c r="E3" s="3523"/>
      <c r="F3" s="3523"/>
      <c r="G3" s="3523"/>
      <c r="H3" s="3523"/>
      <c r="I3" s="3523"/>
      <c r="J3" s="3523"/>
      <c r="K3" s="3523"/>
    </row>
    <row r="4" spans="1:11" ht="10.5" customHeight="1">
      <c r="A4" s="3523" t="s">
        <v>1057</v>
      </c>
      <c r="B4" s="3523"/>
      <c r="C4" s="3523"/>
      <c r="D4" s="3523"/>
      <c r="E4" s="3523"/>
      <c r="F4" s="3523"/>
      <c r="G4" s="3523"/>
      <c r="H4" s="3523"/>
      <c r="I4" s="3523"/>
      <c r="J4" s="3523"/>
      <c r="K4" s="3523"/>
    </row>
    <row r="5" spans="1:11" ht="6" customHeight="1">
      <c r="A5" s="1429"/>
      <c r="B5" s="1429"/>
      <c r="C5" s="1429"/>
      <c r="D5" s="1429"/>
      <c r="E5" s="1429"/>
      <c r="F5" s="1429"/>
      <c r="G5" s="1429"/>
      <c r="H5" s="1429"/>
      <c r="I5" s="1429"/>
      <c r="J5" s="1429"/>
      <c r="K5" s="1429"/>
    </row>
    <row r="6" spans="1:11" ht="19.5" customHeight="1">
      <c r="A6" s="3524" t="s">
        <v>109</v>
      </c>
      <c r="B6" s="3524"/>
      <c r="C6" s="3524"/>
      <c r="D6" s="3524"/>
      <c r="E6" s="3524"/>
      <c r="F6" s="3524"/>
      <c r="G6" s="3524"/>
      <c r="H6" s="3524"/>
      <c r="I6" s="3524"/>
      <c r="J6" s="3524"/>
      <c r="K6" s="3524"/>
    </row>
    <row r="7" spans="1:11" ht="12.75" customHeight="1">
      <c r="A7" s="1430"/>
      <c r="B7" s="1431"/>
      <c r="C7" s="1432" t="s">
        <v>402</v>
      </c>
      <c r="D7" s="1433"/>
      <c r="E7" s="1434" t="s">
        <v>78</v>
      </c>
      <c r="F7" s="1435"/>
      <c r="G7" s="1436"/>
      <c r="H7" s="1437" t="s">
        <v>79</v>
      </c>
      <c r="I7" s="1438" t="s">
        <v>80</v>
      </c>
      <c r="J7" s="1438"/>
      <c r="K7" s="1439"/>
    </row>
    <row r="8" spans="1:11" ht="11.25" customHeight="1">
      <c r="A8" s="1440"/>
      <c r="B8" s="1441" t="s">
        <v>362</v>
      </c>
      <c r="C8" s="1442" t="s">
        <v>81</v>
      </c>
      <c r="D8" s="1443" t="s">
        <v>82</v>
      </c>
      <c r="E8" s="1444" t="s">
        <v>83</v>
      </c>
      <c r="F8" s="1444" t="s">
        <v>83</v>
      </c>
      <c r="G8" s="1444" t="s">
        <v>83</v>
      </c>
      <c r="H8" s="1445" t="s">
        <v>84</v>
      </c>
      <c r="I8" s="1446" t="s">
        <v>85</v>
      </c>
      <c r="J8" s="1445" t="s">
        <v>399</v>
      </c>
      <c r="K8" s="1446" t="s">
        <v>86</v>
      </c>
    </row>
    <row r="9" spans="1:11" ht="11.25" customHeight="1">
      <c r="A9" s="1447" t="s">
        <v>411</v>
      </c>
      <c r="B9" s="1448" t="s">
        <v>363</v>
      </c>
      <c r="C9" s="1449" t="s">
        <v>87</v>
      </c>
      <c r="D9" s="1450" t="s">
        <v>1360</v>
      </c>
      <c r="E9" s="1451" t="s">
        <v>88</v>
      </c>
      <c r="F9" s="1451" t="s">
        <v>89</v>
      </c>
      <c r="G9" s="1451" t="s">
        <v>90</v>
      </c>
      <c r="H9" s="1452" t="s">
        <v>91</v>
      </c>
      <c r="I9" s="1436" t="s">
        <v>92</v>
      </c>
      <c r="J9" s="1452" t="s">
        <v>93</v>
      </c>
      <c r="K9" s="1436" t="s">
        <v>94</v>
      </c>
    </row>
    <row r="10" spans="1:11" ht="15.75" customHeight="1">
      <c r="A10" s="1453" t="s">
        <v>1280</v>
      </c>
      <c r="B10" s="1454">
        <f>SUM(B11+B38+B53)</f>
        <v>21555</v>
      </c>
      <c r="C10" s="1455">
        <f>SUM(C38+C53)</f>
        <v>94179</v>
      </c>
      <c r="D10" s="1456">
        <f>SUM(C10/$C$10)*100</f>
        <v>100</v>
      </c>
      <c r="E10" s="1457">
        <f>(C10/$B$10)</f>
        <v>4.3692414752957554</v>
      </c>
      <c r="F10" s="1458">
        <f>SUM(C10/$B$38)</f>
        <v>10.286041939711664</v>
      </c>
      <c r="G10" s="1459">
        <f>SUM(C10/B10)</f>
        <v>4.3692414752957554</v>
      </c>
      <c r="H10" s="1454">
        <f>SUM(H11+H38+H53)</f>
        <v>1085</v>
      </c>
      <c r="I10" s="1454">
        <f>SUM(I11+I38+I53)</f>
        <v>345373</v>
      </c>
      <c r="J10" s="1454">
        <f>SUM(J11+J38+J53)</f>
        <v>9111</v>
      </c>
      <c r="K10" s="1454">
        <f>SUM(K11+K38+K53)</f>
        <v>336565</v>
      </c>
    </row>
    <row r="11" spans="1:11" ht="15" customHeight="1">
      <c r="A11" s="1453" t="s">
        <v>364</v>
      </c>
      <c r="B11" s="1454">
        <f>(B12+B16+B29)</f>
        <v>350</v>
      </c>
      <c r="C11" s="1455"/>
      <c r="D11" s="1456"/>
      <c r="E11" s="1457"/>
      <c r="F11" s="1460"/>
      <c r="G11" s="1461"/>
      <c r="H11" s="1462"/>
      <c r="I11" s="1462"/>
      <c r="J11" s="1460"/>
      <c r="K11" s="1462"/>
    </row>
    <row r="12" spans="1:11" ht="11.1" customHeight="1">
      <c r="A12" s="1463" t="s">
        <v>365</v>
      </c>
      <c r="B12" s="1464">
        <f>SUM(B13:B15)</f>
        <v>15</v>
      </c>
      <c r="C12" s="1465"/>
      <c r="D12" s="1466"/>
      <c r="E12" s="1467"/>
      <c r="F12" s="1468"/>
      <c r="G12" s="1469"/>
      <c r="H12" s="1470"/>
      <c r="I12" s="1470"/>
      <c r="J12" s="1468"/>
      <c r="K12" s="1470"/>
    </row>
    <row r="13" spans="1:11" ht="11.1" customHeight="1">
      <c r="A13" s="1471" t="s">
        <v>1288</v>
      </c>
      <c r="B13" s="1472">
        <v>1</v>
      </c>
      <c r="C13" s="1473"/>
      <c r="D13" s="1474"/>
      <c r="E13" s="1475"/>
      <c r="F13" s="1476"/>
      <c r="G13" s="1477"/>
      <c r="H13" s="1478"/>
      <c r="I13" s="1478"/>
      <c r="J13" s="1476"/>
      <c r="K13" s="1478"/>
    </row>
    <row r="14" spans="1:11" ht="11.1" customHeight="1">
      <c r="A14" s="1471" t="s">
        <v>366</v>
      </c>
      <c r="B14" s="1472">
        <v>12</v>
      </c>
      <c r="C14" s="1473"/>
      <c r="D14" s="1474"/>
      <c r="E14" s="1475"/>
      <c r="F14" s="1476"/>
      <c r="G14" s="1477"/>
      <c r="H14" s="1476"/>
      <c r="I14" s="1476"/>
      <c r="J14" s="1476"/>
      <c r="K14" s="1476"/>
    </row>
    <row r="15" spans="1:11" ht="11.1" customHeight="1">
      <c r="A15" s="1471" t="s">
        <v>98</v>
      </c>
      <c r="B15" s="1472">
        <v>2</v>
      </c>
      <c r="C15" s="1473"/>
      <c r="D15" s="1474"/>
      <c r="E15" s="1475"/>
      <c r="F15" s="1476"/>
      <c r="G15" s="1477"/>
      <c r="H15" s="1476"/>
      <c r="I15" s="1476"/>
      <c r="J15" s="1476"/>
      <c r="K15" s="1476"/>
    </row>
    <row r="16" spans="1:11" ht="11.1" customHeight="1">
      <c r="A16" s="1463" t="s">
        <v>367</v>
      </c>
      <c r="B16" s="1464">
        <f>SUM(B17:B28)</f>
        <v>279</v>
      </c>
      <c r="C16" s="1465"/>
      <c r="D16" s="1466"/>
      <c r="E16" s="1467"/>
      <c r="F16" s="1468"/>
      <c r="G16" s="1469"/>
      <c r="H16" s="1470"/>
      <c r="I16" s="1470"/>
      <c r="J16" s="1468"/>
      <c r="K16" s="1470"/>
    </row>
    <row r="17" spans="1:28" ht="11.1" customHeight="1">
      <c r="A17" s="1471" t="s">
        <v>368</v>
      </c>
      <c r="B17" s="1472">
        <v>39</v>
      </c>
      <c r="C17" s="1473"/>
      <c r="D17" s="1474"/>
      <c r="E17" s="1475"/>
      <c r="F17" s="1476"/>
      <c r="G17" s="1477"/>
      <c r="H17" s="1478"/>
      <c r="I17" s="1478"/>
      <c r="J17" s="1476"/>
      <c r="K17" s="1478"/>
    </row>
    <row r="18" spans="1:28" ht="11.1" customHeight="1">
      <c r="A18" s="1471" t="s">
        <v>1289</v>
      </c>
      <c r="B18" s="1472">
        <v>8</v>
      </c>
      <c r="C18" s="1473"/>
      <c r="D18" s="1474"/>
      <c r="E18" s="1475"/>
      <c r="F18" s="1476"/>
      <c r="G18" s="1477"/>
      <c r="H18" s="1478"/>
      <c r="I18" s="1478"/>
      <c r="J18" s="1476"/>
      <c r="K18" s="1478"/>
    </row>
    <row r="19" spans="1:28" ht="11.1" customHeight="1">
      <c r="A19" s="1471" t="s">
        <v>1058</v>
      </c>
      <c r="B19" s="1472">
        <v>10</v>
      </c>
      <c r="C19" s="1473"/>
      <c r="D19" s="1474"/>
      <c r="E19" s="1475"/>
      <c r="F19" s="1476"/>
      <c r="G19" s="1477"/>
      <c r="H19" s="1478"/>
      <c r="I19" s="1478"/>
      <c r="J19" s="1476"/>
      <c r="K19" s="1478"/>
    </row>
    <row r="20" spans="1:28" ht="11.1" customHeight="1">
      <c r="A20" s="1471" t="s">
        <v>681</v>
      </c>
      <c r="B20" s="1472">
        <v>15</v>
      </c>
      <c r="C20" s="1473"/>
      <c r="D20" s="1474"/>
      <c r="E20" s="1475"/>
      <c r="F20" s="1476"/>
      <c r="G20" s="1477"/>
      <c r="H20" s="1478"/>
      <c r="I20" s="1478"/>
      <c r="J20" s="1476"/>
      <c r="K20" s="1478"/>
    </row>
    <row r="21" spans="1:28" ht="11.1" customHeight="1">
      <c r="A21" s="1471" t="s">
        <v>1059</v>
      </c>
      <c r="B21" s="1472">
        <v>6</v>
      </c>
      <c r="C21" s="1473"/>
      <c r="D21" s="1474"/>
      <c r="E21" s="1475"/>
      <c r="F21" s="1476"/>
      <c r="G21" s="1477"/>
      <c r="H21" s="1478"/>
      <c r="I21" s="1478"/>
      <c r="J21" s="1476"/>
      <c r="K21" s="1478"/>
    </row>
    <row r="22" spans="1:28" ht="11.1" customHeight="1">
      <c r="A22" s="1471" t="s">
        <v>366</v>
      </c>
      <c r="B22" s="1472">
        <v>6</v>
      </c>
      <c r="C22" s="1473"/>
      <c r="D22" s="1474"/>
      <c r="E22" s="1475"/>
      <c r="F22" s="1476"/>
      <c r="G22" s="1477"/>
      <c r="H22" s="1478"/>
      <c r="I22" s="1478"/>
      <c r="J22" s="1476"/>
      <c r="K22" s="1478"/>
    </row>
    <row r="23" spans="1:28" ht="11.1" customHeight="1">
      <c r="A23" s="1471" t="s">
        <v>1293</v>
      </c>
      <c r="B23" s="1472">
        <v>111</v>
      </c>
      <c r="C23" s="1473"/>
      <c r="D23" s="1474"/>
      <c r="E23" s="1475"/>
      <c r="F23" s="1476"/>
      <c r="G23" s="1477"/>
      <c r="H23" s="1478"/>
      <c r="I23" s="1478"/>
      <c r="J23" s="1476"/>
      <c r="K23" s="1478"/>
    </row>
    <row r="24" spans="1:28" ht="11.1" customHeight="1">
      <c r="A24" s="1471" t="s">
        <v>369</v>
      </c>
      <c r="B24" s="1472">
        <v>19</v>
      </c>
      <c r="C24" s="1473"/>
      <c r="D24" s="1474"/>
      <c r="E24" s="1475"/>
      <c r="F24" s="1476"/>
      <c r="G24" s="1477"/>
      <c r="H24" s="1478"/>
      <c r="I24" s="1478"/>
      <c r="J24" s="1476"/>
      <c r="K24" s="1478"/>
    </row>
    <row r="25" spans="1:28" ht="11.1" customHeight="1">
      <c r="A25" s="1471" t="s">
        <v>370</v>
      </c>
      <c r="B25" s="1472">
        <v>22</v>
      </c>
      <c r="C25" s="1473"/>
      <c r="D25" s="1474"/>
      <c r="E25" s="1475"/>
      <c r="F25" s="1468"/>
      <c r="G25" s="1469"/>
      <c r="H25" s="1470"/>
      <c r="I25" s="1470"/>
      <c r="J25" s="1468"/>
      <c r="K25" s="1470"/>
    </row>
    <row r="26" spans="1:28" ht="11.1" customHeight="1">
      <c r="A26" s="1471" t="s">
        <v>371</v>
      </c>
      <c r="B26" s="1472">
        <v>4</v>
      </c>
      <c r="C26" s="1473"/>
      <c r="D26" s="1474"/>
      <c r="E26" s="1475"/>
      <c r="F26" s="1476"/>
      <c r="G26" s="1477"/>
      <c r="H26" s="1478"/>
      <c r="I26" s="1478"/>
      <c r="J26" s="1476"/>
      <c r="K26" s="1478"/>
    </row>
    <row r="27" spans="1:28" ht="11.1" customHeight="1">
      <c r="A27" s="1471" t="s">
        <v>372</v>
      </c>
      <c r="B27" s="1472">
        <v>22</v>
      </c>
      <c r="C27" s="1473"/>
      <c r="D27" s="1474"/>
      <c r="E27" s="1475"/>
      <c r="F27" s="1476"/>
      <c r="G27" s="1477"/>
      <c r="H27" s="1478"/>
      <c r="I27" s="1478"/>
      <c r="J27" s="1476"/>
      <c r="K27" s="1478"/>
    </row>
    <row r="28" spans="1:28" ht="11.1" customHeight="1">
      <c r="A28" s="1471" t="s">
        <v>682</v>
      </c>
      <c r="B28" s="1472">
        <v>17</v>
      </c>
      <c r="C28" s="1473"/>
      <c r="D28" s="1474"/>
      <c r="E28" s="1475"/>
      <c r="F28" s="1476"/>
      <c r="G28" s="1477"/>
      <c r="H28" s="1476"/>
      <c r="I28" s="1476"/>
      <c r="J28" s="1476"/>
      <c r="K28" s="1476"/>
    </row>
    <row r="29" spans="1:28" ht="11.1" customHeight="1">
      <c r="A29" s="1463" t="s">
        <v>373</v>
      </c>
      <c r="B29" s="1464">
        <f>SUM(B30:B37)</f>
        <v>56</v>
      </c>
      <c r="C29" s="1465"/>
      <c r="D29" s="1466"/>
      <c r="E29" s="1467"/>
      <c r="F29" s="1476"/>
      <c r="G29" s="1477"/>
      <c r="H29" s="1476"/>
      <c r="I29" s="1476"/>
      <c r="J29" s="1476"/>
      <c r="K29" s="1476"/>
    </row>
    <row r="30" spans="1:28" ht="11.1" customHeight="1">
      <c r="A30" s="1471" t="s">
        <v>1060</v>
      </c>
      <c r="B30" s="1472">
        <v>7</v>
      </c>
      <c r="C30" s="1473"/>
      <c r="D30" s="1474"/>
      <c r="E30" s="1475"/>
      <c r="F30" s="1476"/>
      <c r="G30" s="1477"/>
      <c r="H30" s="1476"/>
      <c r="I30" s="1476"/>
      <c r="J30" s="1476"/>
      <c r="K30" s="1476"/>
      <c r="L30" s="2382"/>
      <c r="M30" s="2382"/>
      <c r="N30" s="2382"/>
      <c r="O30" s="2382"/>
      <c r="P30" s="2382"/>
      <c r="Q30" s="2382"/>
      <c r="R30" s="2382"/>
      <c r="S30" s="2382"/>
      <c r="T30" s="2382"/>
      <c r="U30" s="2382"/>
      <c r="V30" s="2382"/>
      <c r="W30" s="2382"/>
      <c r="X30" s="2382"/>
      <c r="Y30" s="2382"/>
      <c r="Z30" s="2382"/>
      <c r="AA30" s="2382"/>
      <c r="AB30" s="2382"/>
    </row>
    <row r="31" spans="1:28" ht="11.1" customHeight="1">
      <c r="A31" s="1471" t="s">
        <v>374</v>
      </c>
      <c r="B31" s="1472">
        <v>6</v>
      </c>
      <c r="C31" s="1473"/>
      <c r="D31" s="1474"/>
      <c r="E31" s="1475"/>
      <c r="F31" s="1476"/>
      <c r="G31" s="1477"/>
      <c r="H31" s="1476"/>
      <c r="I31" s="1476"/>
      <c r="J31" s="1476"/>
      <c r="K31" s="1476"/>
      <c r="L31" s="2382"/>
      <c r="M31" s="2382"/>
      <c r="N31" s="2382"/>
      <c r="O31" s="2382"/>
      <c r="P31" s="2382"/>
      <c r="Q31" s="2382"/>
      <c r="R31" s="2382"/>
      <c r="S31" s="2382"/>
      <c r="T31" s="2382"/>
      <c r="U31" s="2382"/>
      <c r="V31" s="2382"/>
      <c r="W31" s="2382"/>
      <c r="X31" s="2382"/>
      <c r="Y31" s="2382"/>
      <c r="Z31" s="2382"/>
      <c r="AA31" s="2382"/>
      <c r="AB31" s="2382"/>
    </row>
    <row r="32" spans="1:28" ht="11.1" customHeight="1">
      <c r="A32" s="1471" t="s">
        <v>375</v>
      </c>
      <c r="B32" s="1472">
        <v>4</v>
      </c>
      <c r="C32" s="1473"/>
      <c r="D32" s="1474"/>
      <c r="E32" s="1475"/>
      <c r="F32" s="1476"/>
      <c r="G32" s="1477"/>
      <c r="H32" s="1478"/>
      <c r="I32" s="1478"/>
      <c r="J32" s="1476"/>
      <c r="K32" s="1478"/>
      <c r="L32" s="2382"/>
      <c r="M32" s="2382"/>
      <c r="N32" s="2382"/>
      <c r="O32" s="2382"/>
      <c r="P32" s="2382"/>
      <c r="Q32" s="2382"/>
      <c r="R32" s="2382"/>
      <c r="S32" s="2382"/>
      <c r="T32" s="2382"/>
      <c r="U32" s="2382"/>
      <c r="V32" s="2382"/>
      <c r="W32" s="2382"/>
      <c r="X32" s="2382"/>
      <c r="Y32" s="2382"/>
      <c r="Z32" s="2382"/>
      <c r="AA32" s="2382"/>
      <c r="AB32" s="2382"/>
    </row>
    <row r="33" spans="1:44" ht="11.1" customHeight="1">
      <c r="A33" s="1471" t="s">
        <v>376</v>
      </c>
      <c r="B33" s="1472">
        <v>6</v>
      </c>
      <c r="C33" s="1473"/>
      <c r="D33" s="1474"/>
      <c r="E33" s="1475"/>
      <c r="F33" s="1468"/>
      <c r="G33" s="1469"/>
      <c r="H33" s="1470"/>
      <c r="I33" s="1470"/>
      <c r="J33" s="1468"/>
      <c r="K33" s="1470"/>
    </row>
    <row r="34" spans="1:44" ht="11.1" customHeight="1">
      <c r="A34" s="1471" t="s">
        <v>369</v>
      </c>
      <c r="B34" s="1472">
        <v>14</v>
      </c>
      <c r="C34" s="1473"/>
      <c r="D34" s="1474"/>
      <c r="E34" s="1475"/>
      <c r="F34" s="1476"/>
      <c r="G34" s="1477"/>
      <c r="H34" s="1478"/>
      <c r="I34" s="1478"/>
      <c r="J34" s="1476"/>
      <c r="K34" s="1478"/>
    </row>
    <row r="35" spans="1:44" ht="11.1" customHeight="1">
      <c r="A35" s="1471" t="s">
        <v>377</v>
      </c>
      <c r="B35" s="1472">
        <v>7</v>
      </c>
      <c r="C35" s="1473"/>
      <c r="D35" s="1474"/>
      <c r="E35" s="1475"/>
      <c r="F35" s="1468"/>
      <c r="G35" s="1469"/>
      <c r="H35" s="1470"/>
      <c r="I35" s="1470"/>
      <c r="J35" s="1468"/>
      <c r="K35" s="1470"/>
    </row>
    <row r="36" spans="1:44" ht="11.1" customHeight="1">
      <c r="A36" s="1471" t="s">
        <v>378</v>
      </c>
      <c r="B36" s="1472">
        <v>8</v>
      </c>
      <c r="C36" s="1473"/>
      <c r="D36" s="1474"/>
      <c r="E36" s="1475"/>
      <c r="F36" s="1476"/>
      <c r="G36" s="1477"/>
      <c r="H36" s="1478"/>
      <c r="I36" s="1478"/>
      <c r="J36" s="1476"/>
      <c r="K36" s="1478"/>
    </row>
    <row r="37" spans="1:44" ht="11.1" customHeight="1">
      <c r="A37" s="1471" t="s">
        <v>379</v>
      </c>
      <c r="B37" s="1472">
        <v>4</v>
      </c>
      <c r="C37" s="1473"/>
      <c r="D37" s="1474"/>
      <c r="E37" s="1475"/>
      <c r="F37" s="1476"/>
      <c r="G37" s="1469"/>
      <c r="H37" s="1470"/>
      <c r="I37" s="1470"/>
      <c r="J37" s="1468"/>
      <c r="K37" s="1470"/>
    </row>
    <row r="38" spans="1:44" ht="11.1" customHeight="1">
      <c r="A38" s="1463" t="s">
        <v>1384</v>
      </c>
      <c r="B38" s="1464">
        <f>(B39+B40+B41+B42+B43+B44+B45+B46+B47+B48+B49+B50+B51)</f>
        <v>9156</v>
      </c>
      <c r="C38" s="1465">
        <f>SUM(C39:C52)</f>
        <v>56800</v>
      </c>
      <c r="D38" s="1466">
        <f t="shared" ref="D38:D46" si="0">SUM(C38/$C$10)*100</f>
        <v>60.31068497223373</v>
      </c>
      <c r="E38" s="1467">
        <f t="shared" ref="E38:E46" si="1">(C38/$B$10)</f>
        <v>2.6351194618417999</v>
      </c>
      <c r="F38" s="1479">
        <f t="shared" ref="F38:F46" si="2">SUM(C38/$B$38)</f>
        <v>6.2035823503713408</v>
      </c>
      <c r="G38" s="1480">
        <f t="shared" ref="G38:G46" si="3">SUM(C38/B38)</f>
        <v>6.2035823503713408</v>
      </c>
      <c r="H38" s="1481">
        <f>SUM(H39:H52)</f>
        <v>660</v>
      </c>
      <c r="I38" s="1481">
        <f>SUM(I39:I52)</f>
        <v>311748</v>
      </c>
      <c r="J38" s="1481">
        <f>SUM(J39:J52)</f>
        <v>6929</v>
      </c>
      <c r="K38" s="1481">
        <f>SUM(K39:K52)</f>
        <v>295514</v>
      </c>
      <c r="L38" s="1482"/>
      <c r="M38" s="1482"/>
      <c r="N38" s="1482"/>
      <c r="O38" s="1482"/>
      <c r="P38" s="1482"/>
      <c r="Q38" s="1482"/>
      <c r="R38" s="1482"/>
      <c r="S38" s="1482"/>
      <c r="T38" s="1482"/>
      <c r="U38" s="1482"/>
      <c r="V38" s="1482"/>
      <c r="W38" s="1482"/>
      <c r="X38" s="1482"/>
      <c r="Y38" s="1482"/>
      <c r="Z38" s="1482"/>
      <c r="AA38" s="1482"/>
      <c r="AB38" s="1482"/>
      <c r="AC38" s="1482"/>
      <c r="AD38" s="1482"/>
      <c r="AE38" s="1482"/>
      <c r="AF38" s="1482"/>
      <c r="AG38" s="1482"/>
      <c r="AH38" s="1482"/>
      <c r="AI38" s="1482"/>
      <c r="AJ38" s="1482"/>
      <c r="AK38" s="1482"/>
      <c r="AL38" s="1482"/>
      <c r="AM38" s="1482"/>
      <c r="AN38" s="1482"/>
      <c r="AO38" s="1482"/>
      <c r="AP38" s="1482"/>
      <c r="AQ38" s="1482"/>
      <c r="AR38" s="1482"/>
    </row>
    <row r="39" spans="1:44" ht="11.1" customHeight="1">
      <c r="A39" s="1471" t="s">
        <v>95</v>
      </c>
      <c r="B39" s="1472">
        <v>253</v>
      </c>
      <c r="C39" s="1473">
        <v>2967</v>
      </c>
      <c r="D39" s="1474">
        <f t="shared" si="0"/>
        <v>3.1503838435319973</v>
      </c>
      <c r="E39" s="1475">
        <f t="shared" si="1"/>
        <v>0.13764787752261656</v>
      </c>
      <c r="F39" s="1483">
        <f t="shared" si="2"/>
        <v>0.32404980340760159</v>
      </c>
      <c r="G39" s="1469">
        <f t="shared" si="3"/>
        <v>11.727272727272727</v>
      </c>
      <c r="H39" s="1470">
        <v>60</v>
      </c>
      <c r="I39" s="1470">
        <v>930</v>
      </c>
      <c r="J39" s="1468">
        <v>730</v>
      </c>
      <c r="K39" s="1470">
        <v>1834</v>
      </c>
    </row>
    <row r="40" spans="1:44" ht="11.1" customHeight="1">
      <c r="A40" s="1484" t="s">
        <v>1191</v>
      </c>
      <c r="B40" s="1485">
        <v>315</v>
      </c>
      <c r="C40" s="1486">
        <v>2255</v>
      </c>
      <c r="D40" s="1474">
        <f t="shared" si="0"/>
        <v>2.3943766657110395</v>
      </c>
      <c r="E40" s="1475">
        <f t="shared" si="1"/>
        <v>0.10461609835305033</v>
      </c>
      <c r="F40" s="1469">
        <f t="shared" si="2"/>
        <v>0.24628658802970729</v>
      </c>
      <c r="G40" s="1477">
        <f t="shared" si="3"/>
        <v>7.1587301587301591</v>
      </c>
      <c r="H40" s="1478">
        <v>30</v>
      </c>
      <c r="I40" s="1478">
        <v>520</v>
      </c>
      <c r="J40" s="1476">
        <v>330</v>
      </c>
      <c r="K40" s="1478">
        <v>2349</v>
      </c>
    </row>
    <row r="41" spans="1:44" ht="11.1" customHeight="1">
      <c r="A41" s="1484" t="s">
        <v>96</v>
      </c>
      <c r="B41" s="1485">
        <v>984</v>
      </c>
      <c r="C41" s="1486">
        <v>3539</v>
      </c>
      <c r="D41" s="1474">
        <f t="shared" si="0"/>
        <v>3.7577379245904075</v>
      </c>
      <c r="E41" s="1475">
        <f t="shared" si="1"/>
        <v>0.16418464393412202</v>
      </c>
      <c r="F41" s="1477">
        <f t="shared" si="2"/>
        <v>0.38652249890782003</v>
      </c>
      <c r="G41" s="1469">
        <f t="shared" si="3"/>
        <v>3.5965447154471546</v>
      </c>
      <c r="H41" s="1470">
        <v>56</v>
      </c>
      <c r="I41" s="1470">
        <v>17300</v>
      </c>
      <c r="J41" s="1468">
        <v>1230</v>
      </c>
      <c r="K41" s="1470">
        <v>4794</v>
      </c>
    </row>
    <row r="42" spans="1:44" ht="11.1" customHeight="1">
      <c r="A42" s="1484" t="s">
        <v>97</v>
      </c>
      <c r="B42" s="1485">
        <v>2495</v>
      </c>
      <c r="C42" s="1486">
        <v>2380</v>
      </c>
      <c r="D42" s="1474">
        <f t="shared" si="0"/>
        <v>2.5271026449633145</v>
      </c>
      <c r="E42" s="1475">
        <f t="shared" si="1"/>
        <v>0.11041521688703317</v>
      </c>
      <c r="F42" s="1469">
        <f t="shared" si="2"/>
        <v>0.25993883792048927</v>
      </c>
      <c r="G42" s="1477">
        <f t="shared" si="3"/>
        <v>0.95390781563126248</v>
      </c>
      <c r="H42" s="1478">
        <v>40</v>
      </c>
      <c r="I42" s="1478">
        <v>5620</v>
      </c>
      <c r="J42" s="1476"/>
      <c r="K42" s="1478">
        <v>4939</v>
      </c>
    </row>
    <row r="43" spans="1:44" ht="11.1" customHeight="1">
      <c r="A43" s="1484" t="s">
        <v>98</v>
      </c>
      <c r="B43" s="1485">
        <v>1509</v>
      </c>
      <c r="C43" s="1486">
        <v>2500</v>
      </c>
      <c r="D43" s="1474">
        <f t="shared" si="0"/>
        <v>2.6545195850454983</v>
      </c>
      <c r="E43" s="1475">
        <f t="shared" si="1"/>
        <v>0.11598237067965669</v>
      </c>
      <c r="F43" s="1477">
        <f t="shared" si="2"/>
        <v>0.27304499781564001</v>
      </c>
      <c r="G43" s="1477">
        <f t="shared" si="3"/>
        <v>1.656726308813784</v>
      </c>
      <c r="H43" s="1470">
        <v>40</v>
      </c>
      <c r="I43" s="1470">
        <v>5983</v>
      </c>
      <c r="J43" s="1468"/>
      <c r="K43" s="1470">
        <v>2342</v>
      </c>
    </row>
    <row r="44" spans="1:44" ht="11.1" customHeight="1">
      <c r="A44" s="1484" t="s">
        <v>1337</v>
      </c>
      <c r="B44" s="1485">
        <v>912</v>
      </c>
      <c r="C44" s="1486">
        <v>6226</v>
      </c>
      <c r="D44" s="1474">
        <f t="shared" si="0"/>
        <v>6.610815574597309</v>
      </c>
      <c r="E44" s="1475">
        <f t="shared" si="1"/>
        <v>0.28884249594061701</v>
      </c>
      <c r="F44" s="1469">
        <f t="shared" si="2"/>
        <v>0.67999126256006992</v>
      </c>
      <c r="G44" s="1469">
        <f t="shared" si="3"/>
        <v>6.8267543859649127</v>
      </c>
      <c r="H44" s="1478">
        <v>45</v>
      </c>
      <c r="I44" s="1478"/>
      <c r="J44" s="1476"/>
      <c r="K44" s="1478">
        <v>6343</v>
      </c>
    </row>
    <row r="45" spans="1:44" ht="11.1" customHeight="1">
      <c r="A45" s="1487" t="s">
        <v>99</v>
      </c>
      <c r="B45" s="1488">
        <v>503</v>
      </c>
      <c r="C45" s="1489">
        <v>2079</v>
      </c>
      <c r="D45" s="1474">
        <f t="shared" si="0"/>
        <v>2.2074984869238365</v>
      </c>
      <c r="E45" s="1475">
        <f t="shared" si="1"/>
        <v>9.6450939457202511E-2</v>
      </c>
      <c r="F45" s="1477">
        <f t="shared" si="2"/>
        <v>0.22706422018348624</v>
      </c>
      <c r="G45" s="1477">
        <f t="shared" si="3"/>
        <v>4.1332007952286283</v>
      </c>
      <c r="H45" s="1470">
        <v>28</v>
      </c>
      <c r="I45" s="1470">
        <v>4824</v>
      </c>
      <c r="J45" s="1468">
        <v>1231</v>
      </c>
      <c r="K45" s="1470">
        <v>7439</v>
      </c>
    </row>
    <row r="46" spans="1:44" ht="11.1" customHeight="1">
      <c r="A46" s="1487" t="s">
        <v>100</v>
      </c>
      <c r="B46" s="1488">
        <v>141</v>
      </c>
      <c r="C46" s="1489">
        <v>3122</v>
      </c>
      <c r="D46" s="1474">
        <f t="shared" si="0"/>
        <v>3.3149640578048185</v>
      </c>
      <c r="E46" s="1475">
        <f t="shared" si="1"/>
        <v>0.14483878450475526</v>
      </c>
      <c r="F46" s="1469">
        <f t="shared" si="2"/>
        <v>0.34097859327217123</v>
      </c>
      <c r="G46" s="1469">
        <f t="shared" si="3"/>
        <v>22.141843971631207</v>
      </c>
      <c r="H46" s="1478">
        <v>40</v>
      </c>
      <c r="I46" s="1478"/>
      <c r="J46" s="1476"/>
      <c r="K46" s="1478">
        <v>1723</v>
      </c>
    </row>
    <row r="47" spans="1:44" ht="11.1" customHeight="1">
      <c r="A47" s="1487" t="s">
        <v>101</v>
      </c>
      <c r="B47" s="1488">
        <v>55</v>
      </c>
      <c r="C47" s="1489"/>
      <c r="D47" s="1474"/>
      <c r="E47" s="1475"/>
      <c r="F47" s="1477"/>
      <c r="G47" s="1477"/>
      <c r="H47" s="1470"/>
      <c r="I47" s="1470"/>
      <c r="J47" s="1468"/>
      <c r="K47" s="1470"/>
    </row>
    <row r="48" spans="1:44" ht="11.1" customHeight="1">
      <c r="A48" s="1487" t="s">
        <v>102</v>
      </c>
      <c r="B48" s="1488">
        <v>691</v>
      </c>
      <c r="C48" s="1489">
        <v>2942</v>
      </c>
      <c r="D48" s="1474">
        <f t="shared" ref="D48:D68" si="4">SUM(C48/$C$10)*100</f>
        <v>3.1238386476815427</v>
      </c>
      <c r="E48" s="1475">
        <f>(C48/$B$10)</f>
        <v>0.13648805381581999</v>
      </c>
      <c r="F48" s="1469">
        <f>SUM(C48/$B$38)</f>
        <v>0.32131935342944518</v>
      </c>
      <c r="G48" s="1469">
        <f>SUM(C48/B48)</f>
        <v>4.2575976845151953</v>
      </c>
      <c r="H48" s="1478">
        <v>50</v>
      </c>
      <c r="I48" s="1478">
        <v>6023</v>
      </c>
      <c r="J48" s="1476">
        <v>2984</v>
      </c>
      <c r="K48" s="1478">
        <v>6329</v>
      </c>
    </row>
    <row r="49" spans="1:11" ht="11.1" customHeight="1">
      <c r="A49" s="1487" t="s">
        <v>103</v>
      </c>
      <c r="B49" s="1488">
        <v>253</v>
      </c>
      <c r="C49" s="1489">
        <v>2756</v>
      </c>
      <c r="D49" s="1474">
        <f t="shared" si="4"/>
        <v>2.9263423905541575</v>
      </c>
      <c r="E49" s="1475">
        <f>(C49/$B$10)</f>
        <v>0.12785896543725353</v>
      </c>
      <c r="F49" s="1477">
        <f>SUM(C49/$B$38)</f>
        <v>0.30100480559196158</v>
      </c>
      <c r="G49" s="1477">
        <f>SUM(C49/B49)</f>
        <v>10.893280632411066</v>
      </c>
      <c r="H49" s="1470">
        <v>40</v>
      </c>
      <c r="I49" s="1470"/>
      <c r="J49" s="1468"/>
      <c r="K49" s="1470">
        <v>3428</v>
      </c>
    </row>
    <row r="50" spans="1:11" ht="11.1" customHeight="1">
      <c r="A50" s="1487" t="s">
        <v>104</v>
      </c>
      <c r="B50" s="1488">
        <v>322</v>
      </c>
      <c r="C50" s="1489">
        <v>1341</v>
      </c>
      <c r="D50" s="1474">
        <f t="shared" si="4"/>
        <v>1.4238843054184054</v>
      </c>
      <c r="E50" s="1475"/>
      <c r="F50" s="1477">
        <f>SUM(C50/$B$38)</f>
        <v>0.14646133682830931</v>
      </c>
      <c r="G50" s="1469">
        <f>SUM(C50/B50)</f>
        <v>4.1645962732919255</v>
      </c>
      <c r="H50" s="1478">
        <v>25</v>
      </c>
      <c r="I50" s="1478"/>
      <c r="J50" s="1476"/>
      <c r="K50" s="1478">
        <v>1325</v>
      </c>
    </row>
    <row r="51" spans="1:11" ht="11.1" customHeight="1">
      <c r="A51" s="1487" t="s">
        <v>1208</v>
      </c>
      <c r="B51" s="1490">
        <v>723</v>
      </c>
      <c r="C51" s="1489">
        <v>2007</v>
      </c>
      <c r="D51" s="1474">
        <f t="shared" si="4"/>
        <v>2.1310483228745261</v>
      </c>
      <c r="E51" s="1475">
        <f t="shared" ref="E51:E63" si="5">(C51/$B$10)</f>
        <v>9.3110647181628398E-2</v>
      </c>
      <c r="F51" s="1469">
        <f>SUM(C51/$B$38)</f>
        <v>0.2192005242463958</v>
      </c>
      <c r="G51" s="1477">
        <f>SUM(C51/B51)</f>
        <v>2.7759336099585061</v>
      </c>
      <c r="H51" s="1470">
        <v>38</v>
      </c>
      <c r="I51" s="1470">
        <v>4120</v>
      </c>
      <c r="J51" s="1468">
        <v>424</v>
      </c>
      <c r="K51" s="1470">
        <v>2324</v>
      </c>
    </row>
    <row r="52" spans="1:11" ht="11.1" customHeight="1">
      <c r="A52" s="1491" t="s">
        <v>105</v>
      </c>
      <c r="B52" s="1492"/>
      <c r="C52" s="1489">
        <v>22686</v>
      </c>
      <c r="D52" s="1474">
        <f t="shared" si="4"/>
        <v>24.088172522536873</v>
      </c>
      <c r="E52" s="1475">
        <f t="shared" si="5"/>
        <v>1.0524704244954768</v>
      </c>
      <c r="F52" s="1477">
        <f>SUM(C52/$B$38)</f>
        <v>2.4777195281782438</v>
      </c>
      <c r="G52" s="1468"/>
      <c r="H52" s="1478">
        <v>168</v>
      </c>
      <c r="I52" s="1478">
        <v>266428</v>
      </c>
      <c r="J52" s="1476"/>
      <c r="K52" s="1478">
        <v>250345</v>
      </c>
    </row>
    <row r="53" spans="1:11" ht="11.1" customHeight="1">
      <c r="A53" s="1493" t="s">
        <v>380</v>
      </c>
      <c r="B53" s="1490">
        <f>SUM(B54:B69)</f>
        <v>12049</v>
      </c>
      <c r="C53" s="1494">
        <f>SUM(C54:C68)</f>
        <v>37379</v>
      </c>
      <c r="D53" s="1466">
        <f t="shared" si="4"/>
        <v>39.689315027766277</v>
      </c>
      <c r="E53" s="1467">
        <f t="shared" si="5"/>
        <v>1.734122013453955</v>
      </c>
      <c r="F53" s="1480">
        <f t="shared" ref="F53:F68" si="6">SUM(C53/$B$53)</f>
        <v>3.1022491493069966</v>
      </c>
      <c r="G53" s="1495">
        <f t="shared" ref="G53:G68" si="7">SUM(C53/B53)</f>
        <v>3.1022491493069966</v>
      </c>
      <c r="H53" s="1496">
        <f>SUM(H54:H68)</f>
        <v>425</v>
      </c>
      <c r="I53" s="1496">
        <f>SUM(I54:I69)</f>
        <v>33625</v>
      </c>
      <c r="J53" s="1496">
        <f>SUM(J54:J68)</f>
        <v>2182</v>
      </c>
      <c r="K53" s="1496">
        <f>SUM(K54:K68)</f>
        <v>41051</v>
      </c>
    </row>
    <row r="54" spans="1:11" ht="11.1" customHeight="1">
      <c r="A54" s="1487" t="s">
        <v>381</v>
      </c>
      <c r="B54" s="1488">
        <v>3383</v>
      </c>
      <c r="C54" s="1489">
        <v>7082</v>
      </c>
      <c r="D54" s="1474">
        <f t="shared" si="4"/>
        <v>7.5197230805168882</v>
      </c>
      <c r="E54" s="1475">
        <f t="shared" si="5"/>
        <v>0.32855485966133147</v>
      </c>
      <c r="F54" s="1477">
        <f t="shared" si="6"/>
        <v>0.58776661963648436</v>
      </c>
      <c r="G54" s="1497">
        <f t="shared" si="7"/>
        <v>2.0934082175583804</v>
      </c>
      <c r="H54" s="1478">
        <v>50</v>
      </c>
      <c r="I54" s="1478">
        <v>3494</v>
      </c>
      <c r="J54" s="1476">
        <v>943</v>
      </c>
      <c r="K54" s="1478">
        <v>5829</v>
      </c>
    </row>
    <row r="55" spans="1:11" ht="11.1" customHeight="1">
      <c r="A55" s="1487" t="s">
        <v>382</v>
      </c>
      <c r="B55" s="1488">
        <v>835</v>
      </c>
      <c r="C55" s="1489">
        <v>3352</v>
      </c>
      <c r="D55" s="1474">
        <f t="shared" si="4"/>
        <v>3.5591798596290047</v>
      </c>
      <c r="E55" s="1475">
        <f t="shared" si="5"/>
        <v>0.1555091626072837</v>
      </c>
      <c r="F55" s="1477">
        <f t="shared" si="6"/>
        <v>0.27819736077682794</v>
      </c>
      <c r="G55" s="1498">
        <f t="shared" si="7"/>
        <v>4.0143712574850303</v>
      </c>
      <c r="H55" s="1470">
        <v>35</v>
      </c>
      <c r="I55" s="1470">
        <v>2420</v>
      </c>
      <c r="J55" s="1468">
        <v>742</v>
      </c>
      <c r="K55" s="1470">
        <v>1223</v>
      </c>
    </row>
    <row r="56" spans="1:11" ht="11.1" customHeight="1">
      <c r="A56" s="1487" t="s">
        <v>383</v>
      </c>
      <c r="B56" s="1488">
        <v>1141</v>
      </c>
      <c r="C56" s="1489">
        <v>2948</v>
      </c>
      <c r="D56" s="1474">
        <f t="shared" si="4"/>
        <v>3.1302094946856518</v>
      </c>
      <c r="E56" s="1475">
        <f t="shared" si="5"/>
        <v>0.13676641150545116</v>
      </c>
      <c r="F56" s="1477">
        <f t="shared" si="6"/>
        <v>0.24466760727031289</v>
      </c>
      <c r="G56" s="1497">
        <f t="shared" si="7"/>
        <v>2.5836985100788783</v>
      </c>
      <c r="H56" s="1478">
        <v>28</v>
      </c>
      <c r="I56" s="1478">
        <v>2631</v>
      </c>
      <c r="J56" s="1476"/>
      <c r="K56" s="1478">
        <v>2421</v>
      </c>
    </row>
    <row r="57" spans="1:11" ht="11.1" customHeight="1">
      <c r="A57" s="1487" t="s">
        <v>384</v>
      </c>
      <c r="B57" s="1488">
        <v>970</v>
      </c>
      <c r="C57" s="1489">
        <v>2668</v>
      </c>
      <c r="D57" s="1474">
        <f t="shared" si="4"/>
        <v>2.832903301160556</v>
      </c>
      <c r="E57" s="1475">
        <f t="shared" si="5"/>
        <v>0.12377638598932962</v>
      </c>
      <c r="F57" s="1477">
        <f t="shared" si="6"/>
        <v>0.22142916424599551</v>
      </c>
      <c r="G57" s="1498">
        <f t="shared" si="7"/>
        <v>2.7505154639175258</v>
      </c>
      <c r="H57" s="1470">
        <v>40</v>
      </c>
      <c r="I57" s="1470">
        <v>3124</v>
      </c>
      <c r="J57" s="1468"/>
      <c r="K57" s="1470">
        <v>3422</v>
      </c>
    </row>
    <row r="58" spans="1:11" ht="11.1" customHeight="1">
      <c r="A58" s="1487" t="s">
        <v>385</v>
      </c>
      <c r="B58" s="1488">
        <v>973</v>
      </c>
      <c r="C58" s="1489">
        <v>2151</v>
      </c>
      <c r="D58" s="1474">
        <f t="shared" si="4"/>
        <v>2.2839486509731466</v>
      </c>
      <c r="E58" s="1475">
        <f t="shared" si="5"/>
        <v>9.9791231732776611E-2</v>
      </c>
      <c r="F58" s="1477">
        <f t="shared" si="6"/>
        <v>0.17852103909038095</v>
      </c>
      <c r="G58" s="1497">
        <f t="shared" si="7"/>
        <v>2.2106885919835562</v>
      </c>
      <c r="H58" s="1478">
        <v>30</v>
      </c>
      <c r="I58" s="1478">
        <v>2343</v>
      </c>
      <c r="J58" s="1476"/>
      <c r="K58" s="1478">
        <v>3922</v>
      </c>
    </row>
    <row r="59" spans="1:11" ht="11.1" customHeight="1">
      <c r="A59" s="1487" t="s">
        <v>386</v>
      </c>
      <c r="B59" s="1488">
        <v>376</v>
      </c>
      <c r="C59" s="1489">
        <v>3173</v>
      </c>
      <c r="D59" s="1474">
        <f t="shared" si="4"/>
        <v>3.3691162573397464</v>
      </c>
      <c r="E59" s="1475">
        <f t="shared" si="5"/>
        <v>0.14720482486662029</v>
      </c>
      <c r="F59" s="1477">
        <f t="shared" si="6"/>
        <v>0.26334135612913934</v>
      </c>
      <c r="G59" s="1498">
        <f t="shared" si="7"/>
        <v>8.4388297872340434</v>
      </c>
      <c r="H59" s="1470">
        <v>22</v>
      </c>
      <c r="I59" s="1470">
        <v>1643</v>
      </c>
      <c r="J59" s="1468"/>
      <c r="K59" s="1470">
        <v>2929</v>
      </c>
    </row>
    <row r="60" spans="1:11" ht="11.1" customHeight="1">
      <c r="A60" s="1487" t="s">
        <v>387</v>
      </c>
      <c r="B60" s="1488">
        <v>559</v>
      </c>
      <c r="C60" s="1489">
        <v>2155</v>
      </c>
      <c r="D60" s="1474">
        <f t="shared" si="4"/>
        <v>2.2881958823092194</v>
      </c>
      <c r="E60" s="1475">
        <f t="shared" si="5"/>
        <v>9.9976803525864064E-2</v>
      </c>
      <c r="F60" s="1477">
        <f t="shared" si="6"/>
        <v>0.17885301684787119</v>
      </c>
      <c r="G60" s="1497">
        <f t="shared" si="7"/>
        <v>3.855098389982111</v>
      </c>
      <c r="H60" s="1478">
        <v>30</v>
      </c>
      <c r="I60" s="1478">
        <v>1492</v>
      </c>
      <c r="J60" s="1476"/>
      <c r="K60" s="1478">
        <v>3394</v>
      </c>
    </row>
    <row r="61" spans="1:11" ht="11.1" customHeight="1">
      <c r="A61" s="1487" t="s">
        <v>388</v>
      </c>
      <c r="B61" s="1488">
        <v>363</v>
      </c>
      <c r="C61" s="1489">
        <v>2201</v>
      </c>
      <c r="D61" s="1474">
        <f t="shared" si="4"/>
        <v>2.3370390426740566</v>
      </c>
      <c r="E61" s="1475">
        <f t="shared" si="5"/>
        <v>0.10211087914636975</v>
      </c>
      <c r="F61" s="1477">
        <f t="shared" si="6"/>
        <v>0.18267076105900903</v>
      </c>
      <c r="G61" s="1498">
        <f t="shared" si="7"/>
        <v>6.0633608815426996</v>
      </c>
      <c r="H61" s="1470">
        <v>25</v>
      </c>
      <c r="I61" s="1470">
        <v>934</v>
      </c>
      <c r="J61" s="1468"/>
      <c r="K61" s="1470">
        <v>1223</v>
      </c>
    </row>
    <row r="62" spans="1:11" ht="11.1" customHeight="1">
      <c r="A62" s="1487" t="s">
        <v>389</v>
      </c>
      <c r="B62" s="1488">
        <v>255</v>
      </c>
      <c r="C62" s="1489">
        <v>759</v>
      </c>
      <c r="D62" s="1474">
        <f t="shared" si="4"/>
        <v>0.80591214601981342</v>
      </c>
      <c r="E62" s="1475">
        <f t="shared" si="5"/>
        <v>3.521224773834377E-2</v>
      </c>
      <c r="F62" s="1477">
        <f t="shared" si="6"/>
        <v>6.2992779483774589E-2</v>
      </c>
      <c r="G62" s="1497">
        <f t="shared" si="7"/>
        <v>2.9764705882352942</v>
      </c>
      <c r="H62" s="1478">
        <v>30</v>
      </c>
      <c r="I62" s="1478">
        <v>3122</v>
      </c>
      <c r="J62" s="1476"/>
      <c r="K62" s="1478">
        <v>985</v>
      </c>
    </row>
    <row r="63" spans="1:11" ht="11.1" customHeight="1">
      <c r="A63" s="1487" t="s">
        <v>390</v>
      </c>
      <c r="B63" s="1488">
        <v>293</v>
      </c>
      <c r="C63" s="1489">
        <v>2372</v>
      </c>
      <c r="D63" s="1474">
        <f t="shared" si="4"/>
        <v>2.5186081822911688</v>
      </c>
      <c r="E63" s="1475">
        <f t="shared" si="5"/>
        <v>0.11004407330085827</v>
      </c>
      <c r="F63" s="1477">
        <f t="shared" si="6"/>
        <v>0.19686281019171714</v>
      </c>
      <c r="G63" s="1498">
        <f t="shared" si="7"/>
        <v>8.0955631399317411</v>
      </c>
      <c r="H63" s="1470">
        <v>20</v>
      </c>
      <c r="I63" s="1470">
        <v>931</v>
      </c>
      <c r="J63" s="1468"/>
      <c r="K63" s="1470">
        <v>1233</v>
      </c>
    </row>
    <row r="64" spans="1:11" ht="11.1" customHeight="1">
      <c r="A64" s="1487" t="s">
        <v>391</v>
      </c>
      <c r="B64" s="1488">
        <v>284</v>
      </c>
      <c r="C64" s="1489">
        <v>1204</v>
      </c>
      <c r="D64" s="1474">
        <f t="shared" si="4"/>
        <v>1.278416632157912</v>
      </c>
      <c r="E64" s="1475"/>
      <c r="F64" s="1477">
        <f t="shared" si="6"/>
        <v>9.9925305004564688E-2</v>
      </c>
      <c r="G64" s="1497">
        <f t="shared" si="7"/>
        <v>4.23943661971831</v>
      </c>
      <c r="H64" s="1478">
        <v>20</v>
      </c>
      <c r="I64" s="1478">
        <v>724</v>
      </c>
      <c r="J64" s="1476"/>
      <c r="K64" s="1478">
        <v>1121</v>
      </c>
    </row>
    <row r="65" spans="1:11" ht="11.1" customHeight="1">
      <c r="A65" s="1487" t="s">
        <v>392</v>
      </c>
      <c r="B65" s="1488">
        <v>223</v>
      </c>
      <c r="C65" s="1489">
        <v>1461</v>
      </c>
      <c r="D65" s="1474">
        <f t="shared" si="4"/>
        <v>1.5513012455005895</v>
      </c>
      <c r="E65" s="1475">
        <f>(C65/$B$10)</f>
        <v>6.7780097425191366E-2</v>
      </c>
      <c r="F65" s="1477">
        <f t="shared" si="6"/>
        <v>0.12125487592331313</v>
      </c>
      <c r="G65" s="1498">
        <f t="shared" si="7"/>
        <v>6.551569506726457</v>
      </c>
      <c r="H65" s="1470">
        <v>30</v>
      </c>
      <c r="I65" s="1470">
        <v>1952</v>
      </c>
      <c r="J65" s="1468"/>
      <c r="K65" s="1470">
        <v>2301</v>
      </c>
    </row>
    <row r="66" spans="1:11" ht="11.1" customHeight="1">
      <c r="A66" s="1487" t="s">
        <v>393</v>
      </c>
      <c r="B66" s="1488">
        <v>1623</v>
      </c>
      <c r="C66" s="1489">
        <v>2966</v>
      </c>
      <c r="D66" s="1474">
        <f t="shared" si="4"/>
        <v>3.1493220356979794</v>
      </c>
      <c r="E66" s="1475">
        <f>(C66/$B$10)</f>
        <v>0.13760148457434471</v>
      </c>
      <c r="F66" s="1477">
        <f t="shared" si="6"/>
        <v>0.246161507179019</v>
      </c>
      <c r="G66" s="1497">
        <f t="shared" si="7"/>
        <v>1.8274799753542823</v>
      </c>
      <c r="H66" s="1478">
        <v>18</v>
      </c>
      <c r="I66" s="1478">
        <v>5984</v>
      </c>
      <c r="J66" s="1476"/>
      <c r="K66" s="1478">
        <v>4983</v>
      </c>
    </row>
    <row r="67" spans="1:11" ht="11.1" customHeight="1">
      <c r="A67" s="1487" t="s">
        <v>394</v>
      </c>
      <c r="B67" s="1488">
        <v>560</v>
      </c>
      <c r="C67" s="1489">
        <v>1844</v>
      </c>
      <c r="D67" s="1474">
        <f t="shared" si="4"/>
        <v>1.9579736459295596</v>
      </c>
      <c r="E67" s="1475">
        <f>(C67/$B$10)</f>
        <v>8.5548596613314778E-2</v>
      </c>
      <c r="F67" s="1477">
        <f t="shared" si="6"/>
        <v>0.1530417462030044</v>
      </c>
      <c r="G67" s="1498">
        <f t="shared" si="7"/>
        <v>3.2928571428571427</v>
      </c>
      <c r="H67" s="1470">
        <v>27</v>
      </c>
      <c r="I67" s="1470">
        <v>1729</v>
      </c>
      <c r="J67" s="1468">
        <v>497</v>
      </c>
      <c r="K67" s="1470">
        <v>3429</v>
      </c>
    </row>
    <row r="68" spans="1:11" ht="11.1" customHeight="1">
      <c r="A68" s="1487" t="s">
        <v>395</v>
      </c>
      <c r="B68" s="1488">
        <v>92</v>
      </c>
      <c r="C68" s="1489">
        <v>1043</v>
      </c>
      <c r="D68" s="1474">
        <f t="shared" si="4"/>
        <v>1.107465570880982</v>
      </c>
      <c r="E68" s="1475"/>
      <c r="F68" s="1477">
        <f t="shared" si="6"/>
        <v>8.6563200265582202E-2</v>
      </c>
      <c r="G68" s="1498">
        <f t="shared" si="7"/>
        <v>11.336956521739131</v>
      </c>
      <c r="H68" s="1478">
        <v>20</v>
      </c>
      <c r="I68" s="1478">
        <v>980</v>
      </c>
      <c r="J68" s="1476"/>
      <c r="K68" s="1478">
        <v>2636</v>
      </c>
    </row>
    <row r="69" spans="1:11" ht="11.1" customHeight="1">
      <c r="A69" s="1487" t="s">
        <v>1113</v>
      </c>
      <c r="B69" s="1488">
        <v>119</v>
      </c>
      <c r="C69" s="1489">
        <v>130</v>
      </c>
      <c r="D69" s="1499"/>
      <c r="E69" s="1475"/>
      <c r="F69" s="1477"/>
      <c r="G69" s="1500"/>
      <c r="H69" s="1476"/>
      <c r="I69" s="1501">
        <v>122</v>
      </c>
      <c r="J69" s="1502"/>
      <c r="K69" s="1501"/>
    </row>
    <row r="70" spans="1:11" ht="15" customHeight="1">
      <c r="A70" s="1503" t="s">
        <v>106</v>
      </c>
      <c r="B70" s="1504"/>
      <c r="C70" s="1505"/>
      <c r="D70" s="1506"/>
      <c r="E70" s="1507"/>
      <c r="F70" s="1508"/>
      <c r="G70" s="1509"/>
      <c r="H70" s="1510"/>
      <c r="I70" s="1510"/>
      <c r="J70" s="1511" t="s">
        <v>408</v>
      </c>
      <c r="K70" s="1510"/>
    </row>
    <row r="71" spans="1:11" ht="9.9499999999999993" customHeight="1">
      <c r="A71" s="1512" t="s">
        <v>107</v>
      </c>
      <c r="B71" s="1504"/>
      <c r="C71" s="1505"/>
      <c r="D71" s="1506"/>
      <c r="E71" s="1506"/>
      <c r="F71" s="1506"/>
      <c r="G71" s="1506"/>
      <c r="H71" s="1506"/>
      <c r="I71" s="1506"/>
      <c r="J71" s="1506"/>
      <c r="K71" s="1506"/>
    </row>
    <row r="72" spans="1:11" ht="9.9499999999999993" customHeight="1">
      <c r="A72" s="1512" t="s">
        <v>108</v>
      </c>
      <c r="B72" s="1504"/>
      <c r="C72" s="1505"/>
      <c r="D72" s="1506"/>
      <c r="E72" s="1506"/>
      <c r="F72" s="1506"/>
      <c r="G72" s="1506"/>
      <c r="H72" s="1506"/>
      <c r="I72" s="1506"/>
      <c r="J72" s="1506"/>
      <c r="K72" s="1506"/>
    </row>
  </sheetData>
  <sheetProtection password="CA55" sheet="1" objects="1" scenarios="1"/>
  <mergeCells count="4">
    <mergeCell ref="A1:K1"/>
    <mergeCell ref="A3:K3"/>
    <mergeCell ref="A4:K4"/>
    <mergeCell ref="A6:K6"/>
  </mergeCells>
  <phoneticPr fontId="101" type="noConversion"/>
  <printOptions verticalCentered="1"/>
  <pageMargins left="0.98425196850393704" right="0.75" top="0.35433070866141736" bottom="1" header="0.27559055118110237" footer="0"/>
  <pageSetup scale="70" firstPageNumber="42" pageOrder="overThenDown" orientation="landscape" useFirstPageNumber="1" horizontalDpi="300" verticalDpi="300" r:id="rId1"/>
  <headerFooter alignWithMargins="0">
    <oddHeader>&amp;R&amp;"Helv,Negrita"&amp;12&amp;[43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I141"/>
  <sheetViews>
    <sheetView showGridLines="0" workbookViewId="0">
      <selection activeCell="C38" sqref="C38"/>
    </sheetView>
  </sheetViews>
  <sheetFormatPr baseColWidth="10" defaultColWidth="9.83203125" defaultRowHeight="10.5"/>
  <cols>
    <col min="1" max="1" width="37" style="1513" customWidth="1"/>
    <col min="2" max="2" width="13" style="1513" customWidth="1"/>
    <col min="3" max="3" width="7.5" style="1513" customWidth="1"/>
    <col min="4" max="5" width="7" style="1513" customWidth="1"/>
    <col min="6" max="6" width="6.83203125" style="1513" customWidth="1"/>
    <col min="7" max="7" width="6.1640625" style="1513" customWidth="1"/>
    <col min="8" max="8" width="6" style="1513" customWidth="1"/>
    <col min="9" max="9" width="8.83203125" style="1513" customWidth="1"/>
    <col min="10" max="10" width="6.33203125" style="1513" customWidth="1"/>
    <col min="11" max="11" width="9.5" style="1513" customWidth="1"/>
    <col min="12" max="12" width="9" style="1513" customWidth="1"/>
    <col min="13" max="13" width="9.33203125" style="1513" customWidth="1"/>
    <col min="14" max="14" width="8.5" style="1513" customWidth="1"/>
    <col min="15" max="15" width="12.33203125" style="1513" customWidth="1"/>
    <col min="16" max="16" width="9.1640625" style="1513" customWidth="1"/>
    <col min="17" max="20" width="9.83203125" style="1513"/>
    <col min="21" max="21" width="2.83203125" style="1513" customWidth="1"/>
    <col min="22" max="22" width="36.83203125" style="1513" customWidth="1"/>
    <col min="23" max="16384" width="9.83203125" style="1513"/>
  </cols>
  <sheetData>
    <row r="1" spans="1:48" ht="17.25" customHeight="1">
      <c r="A1" s="3528" t="s">
        <v>359</v>
      </c>
      <c r="B1" s="3528"/>
      <c r="C1" s="3528"/>
      <c r="D1" s="3528"/>
      <c r="E1" s="3528"/>
      <c r="F1" s="3528"/>
      <c r="G1" s="3528"/>
      <c r="H1" s="3528"/>
      <c r="I1" s="3528"/>
      <c r="J1" s="3528"/>
      <c r="K1" s="3528"/>
      <c r="L1" s="3528"/>
      <c r="M1" s="3528"/>
      <c r="N1" s="3528"/>
      <c r="O1" s="3528"/>
      <c r="P1" s="3528"/>
    </row>
    <row r="2" spans="1:48" ht="11.1" customHeight="1">
      <c r="A2" s="3529" t="s">
        <v>1390</v>
      </c>
      <c r="B2" s="3529"/>
      <c r="C2" s="3529"/>
      <c r="D2" s="3529"/>
      <c r="E2" s="3529"/>
      <c r="F2" s="3529"/>
      <c r="G2" s="3529"/>
      <c r="H2" s="3529"/>
      <c r="I2" s="3529"/>
      <c r="J2" s="3529"/>
      <c r="K2" s="3529"/>
      <c r="L2" s="3529"/>
      <c r="M2" s="3529"/>
      <c r="N2" s="3529"/>
      <c r="O2" s="3529"/>
      <c r="P2" s="3529"/>
    </row>
    <row r="3" spans="1:48" ht="11.1" customHeight="1">
      <c r="A3" s="3529" t="s">
        <v>1015</v>
      </c>
      <c r="B3" s="3529"/>
      <c r="C3" s="3529"/>
      <c r="D3" s="3529"/>
      <c r="E3" s="3529"/>
      <c r="F3" s="3529"/>
      <c r="G3" s="3529"/>
      <c r="H3" s="3529"/>
      <c r="I3" s="3529"/>
      <c r="J3" s="3529"/>
      <c r="K3" s="3529"/>
      <c r="L3" s="3529"/>
      <c r="M3" s="3529"/>
      <c r="N3" s="3529"/>
      <c r="O3" s="3529"/>
      <c r="P3" s="3529"/>
    </row>
    <row r="4" spans="1:48" ht="4.5" customHeight="1">
      <c r="A4" s="1514"/>
      <c r="B4" s="1514"/>
      <c r="C4" s="1514"/>
      <c r="D4" s="1514"/>
      <c r="E4" s="1514"/>
      <c r="F4" s="1514"/>
      <c r="G4" s="1514"/>
      <c r="H4" s="1514"/>
      <c r="I4" s="1514"/>
      <c r="J4" s="1514"/>
      <c r="K4" s="1514"/>
      <c r="L4" s="1514"/>
      <c r="M4" s="1514"/>
      <c r="N4" s="1514"/>
      <c r="O4" s="1514"/>
      <c r="P4" s="1514"/>
    </row>
    <row r="5" spans="1:48" ht="15" customHeight="1">
      <c r="A5" s="3530" t="s">
        <v>131</v>
      </c>
      <c r="B5" s="3530"/>
      <c r="C5" s="3530"/>
      <c r="D5" s="3530"/>
      <c r="E5" s="3530"/>
      <c r="F5" s="3530"/>
      <c r="G5" s="3530"/>
      <c r="H5" s="3530"/>
      <c r="I5" s="3530"/>
      <c r="J5" s="3530"/>
      <c r="K5" s="3530"/>
      <c r="L5" s="3530"/>
      <c r="M5" s="3530"/>
      <c r="N5" s="3530"/>
      <c r="O5" s="3530"/>
      <c r="P5" s="3530"/>
      <c r="AV5" s="1515" t="s">
        <v>396</v>
      </c>
    </row>
    <row r="6" spans="1:48" ht="11.1" customHeight="1">
      <c r="A6" s="1516"/>
      <c r="B6" s="1517" t="s">
        <v>464</v>
      </c>
      <c r="C6" s="3525" t="s">
        <v>110</v>
      </c>
      <c r="D6" s="3526"/>
      <c r="E6" s="3526"/>
      <c r="F6" s="3526"/>
      <c r="G6" s="3526"/>
      <c r="H6" s="3526"/>
      <c r="I6" s="3526"/>
      <c r="J6" s="3527"/>
      <c r="K6" s="1518"/>
      <c r="L6" s="1519" t="s">
        <v>111</v>
      </c>
      <c r="M6" s="1520"/>
      <c r="N6" s="1521"/>
      <c r="O6" s="1522"/>
      <c r="P6" s="1523" t="s">
        <v>112</v>
      </c>
    </row>
    <row r="7" spans="1:48" ht="11.1" customHeight="1">
      <c r="A7" s="1524" t="s">
        <v>411</v>
      </c>
      <c r="B7" s="1525" t="s">
        <v>363</v>
      </c>
      <c r="C7" s="1523" t="s">
        <v>113</v>
      </c>
      <c r="D7" s="1522"/>
      <c r="E7" s="1523" t="s">
        <v>114</v>
      </c>
      <c r="F7" s="1522"/>
      <c r="G7" s="1523" t="s">
        <v>115</v>
      </c>
      <c r="H7" s="1522"/>
      <c r="I7" s="1526" t="s">
        <v>116</v>
      </c>
      <c r="J7" s="1527"/>
      <c r="K7" s="1528" t="s">
        <v>117</v>
      </c>
      <c r="L7" s="1523" t="s">
        <v>118</v>
      </c>
      <c r="M7" s="1523" t="s">
        <v>119</v>
      </c>
      <c r="N7" s="1523" t="s">
        <v>507</v>
      </c>
      <c r="O7" s="1523" t="s">
        <v>120</v>
      </c>
      <c r="P7" s="1529" t="s">
        <v>121</v>
      </c>
      <c r="S7" s="1515" t="s">
        <v>396</v>
      </c>
    </row>
    <row r="8" spans="1:48" ht="11.1" customHeight="1">
      <c r="A8" s="1530"/>
      <c r="B8" s="1521"/>
      <c r="C8" s="1531" t="s">
        <v>122</v>
      </c>
      <c r="D8" s="1532" t="s">
        <v>1360</v>
      </c>
      <c r="E8" s="1531" t="s">
        <v>123</v>
      </c>
      <c r="F8" s="1532" t="s">
        <v>1360</v>
      </c>
      <c r="G8" s="1531" t="s">
        <v>124</v>
      </c>
      <c r="H8" s="1532" t="s">
        <v>1360</v>
      </c>
      <c r="I8" s="1533" t="s">
        <v>125</v>
      </c>
      <c r="J8" s="1534" t="s">
        <v>1360</v>
      </c>
      <c r="K8" s="1535"/>
      <c r="L8" s="1531" t="s">
        <v>126</v>
      </c>
      <c r="M8" s="1531" t="s">
        <v>127</v>
      </c>
      <c r="N8" s="1536"/>
      <c r="O8" s="1531" t="s">
        <v>128</v>
      </c>
      <c r="P8" s="1531" t="s">
        <v>665</v>
      </c>
    </row>
    <row r="9" spans="1:48" ht="4.5" customHeight="1">
      <c r="A9" s="1537"/>
      <c r="B9" s="1538"/>
      <c r="C9" s="1538"/>
      <c r="D9" s="1538"/>
      <c r="E9" s="1538"/>
      <c r="F9" s="1538"/>
      <c r="G9" s="1538"/>
      <c r="H9" s="1538"/>
      <c r="I9" s="1539"/>
      <c r="J9" s="1540"/>
      <c r="K9" s="1541"/>
      <c r="L9" s="1538"/>
      <c r="M9" s="1538"/>
      <c r="N9" s="1538"/>
      <c r="O9" s="1542"/>
      <c r="P9" s="1538"/>
    </row>
    <row r="10" spans="1:48" ht="11.1" customHeight="1">
      <c r="A10" s="1543" t="s">
        <v>1384</v>
      </c>
      <c r="B10" s="1544">
        <f>SUM(B11+B14+B17+B23+B32+B35+B41+B44+B49+B50+B51+B52+B53)</f>
        <v>9156</v>
      </c>
      <c r="C10" s="1544">
        <f>SUM(C11+C14+C17+C23+C32+C35+C41+C44+C49+C50+C51+C52+C53)</f>
        <v>8489</v>
      </c>
      <c r="D10" s="1545">
        <f t="shared" ref="D10:D25" si="0">(C10/B10)*100</f>
        <v>92.715159458278734</v>
      </c>
      <c r="E10" s="1544">
        <f>SUM(E11+E14+E17+E23+E32+E35+E41+E44+E49+E50+E51+E52+E53)</f>
        <v>588</v>
      </c>
      <c r="F10" s="1545">
        <f>(E10/B10)*100</f>
        <v>6.4220183486238538</v>
      </c>
      <c r="G10" s="1544">
        <f>SUM(G11+G14+G17+G23+G32+G35+G41+G44+G49+G50+G51+G52+G53)</f>
        <v>2</v>
      </c>
      <c r="H10" s="1545">
        <f>(G10/D10)*100</f>
        <v>2.1571445399929319</v>
      </c>
      <c r="I10" s="1544">
        <f>SUM(I11+I14+I17+I23+I32+I35+I41+I44+I49+I50+I51+I52+I53)</f>
        <v>9</v>
      </c>
      <c r="J10" s="1546">
        <f>(I10/B10)*100</f>
        <v>9.8296199213630392E-2</v>
      </c>
      <c r="K10" s="1544">
        <f t="shared" ref="K10:P10" si="1">SUM(K11+K14+K17+K23+K32+K35+K41+K44+K49+K50+K51+K52+K53)</f>
        <v>7597</v>
      </c>
      <c r="L10" s="1544">
        <f t="shared" si="1"/>
        <v>466</v>
      </c>
      <c r="M10" s="1544">
        <f t="shared" si="1"/>
        <v>422</v>
      </c>
      <c r="N10" s="1544">
        <f t="shared" si="1"/>
        <v>603</v>
      </c>
      <c r="O10" s="1544">
        <f t="shared" si="1"/>
        <v>8444</v>
      </c>
      <c r="P10" s="1544">
        <f t="shared" si="1"/>
        <v>644</v>
      </c>
    </row>
    <row r="11" spans="1:48" ht="11.1" customHeight="1">
      <c r="A11" s="1547" t="s">
        <v>722</v>
      </c>
      <c r="B11" s="1548">
        <f>SUM(B12:B13)</f>
        <v>253</v>
      </c>
      <c r="C11" s="1548">
        <f>SUM(C12:C13)</f>
        <v>224</v>
      </c>
      <c r="D11" s="1545">
        <f t="shared" si="0"/>
        <v>88.537549407114625</v>
      </c>
      <c r="E11" s="1548">
        <f>SUM(E12:E13)</f>
        <v>29</v>
      </c>
      <c r="F11" s="1545">
        <f>(E11/B11)*100</f>
        <v>11.462450592885375</v>
      </c>
      <c r="G11" s="1548"/>
      <c r="H11" s="1545"/>
      <c r="I11" s="1549"/>
      <c r="J11" s="1550"/>
      <c r="K11" s="1548">
        <f>SUM(K12:K13)</f>
        <v>224</v>
      </c>
      <c r="L11" s="1548">
        <f>SUM(L12:L13)</f>
        <v>29</v>
      </c>
      <c r="M11" s="1548"/>
      <c r="N11" s="1548"/>
      <c r="O11" s="1548">
        <f>SUM(O12:O13)</f>
        <v>224</v>
      </c>
      <c r="P11" s="1548">
        <f>SUM(P12:P13)</f>
        <v>29</v>
      </c>
      <c r="Q11" s="1551"/>
      <c r="X11" s="1552"/>
      <c r="Z11" s="1552"/>
    </row>
    <row r="12" spans="1:48" ht="11.1" customHeight="1">
      <c r="A12" s="1553" t="s">
        <v>1122</v>
      </c>
      <c r="B12" s="1554">
        <v>187</v>
      </c>
      <c r="C12" s="1554">
        <v>184</v>
      </c>
      <c r="D12" s="1555">
        <f t="shared" si="0"/>
        <v>98.395721925133699</v>
      </c>
      <c r="E12" s="1556">
        <v>3</v>
      </c>
      <c r="F12" s="1555">
        <f t="shared" ref="F12:F25" si="2">(E12/B12)*100</f>
        <v>1.6042780748663104</v>
      </c>
      <c r="G12" s="1554"/>
      <c r="H12" s="1555"/>
      <c r="I12" s="1557"/>
      <c r="J12" s="1558"/>
      <c r="K12" s="1559">
        <v>184</v>
      </c>
      <c r="L12" s="1556">
        <v>3</v>
      </c>
      <c r="M12" s="1560"/>
      <c r="N12" s="1556"/>
      <c r="O12" s="1560">
        <v>184</v>
      </c>
      <c r="P12" s="1556">
        <v>3</v>
      </c>
      <c r="Q12" s="1551"/>
      <c r="X12" s="1552"/>
      <c r="Z12" s="1552"/>
    </row>
    <row r="13" spans="1:48" ht="11.1" customHeight="1">
      <c r="A13" s="1553" t="s">
        <v>1190</v>
      </c>
      <c r="B13" s="1554">
        <v>66</v>
      </c>
      <c r="C13" s="1554">
        <v>40</v>
      </c>
      <c r="D13" s="1555">
        <f t="shared" si="0"/>
        <v>60.606060606060609</v>
      </c>
      <c r="E13" s="1556">
        <v>26</v>
      </c>
      <c r="F13" s="1555">
        <f t="shared" si="2"/>
        <v>39.393939393939391</v>
      </c>
      <c r="G13" s="1554"/>
      <c r="H13" s="1555"/>
      <c r="I13" s="1557"/>
      <c r="J13" s="1558"/>
      <c r="K13" s="1559">
        <v>40</v>
      </c>
      <c r="L13" s="1556">
        <v>26</v>
      </c>
      <c r="M13" s="1560"/>
      <c r="N13" s="1556"/>
      <c r="O13" s="1560">
        <v>40</v>
      </c>
      <c r="P13" s="1556">
        <v>26</v>
      </c>
      <c r="Q13" s="1551"/>
      <c r="X13" s="1552"/>
      <c r="Z13" s="1552"/>
    </row>
    <row r="14" spans="1:48" ht="11.1" customHeight="1">
      <c r="A14" s="1547" t="s">
        <v>129</v>
      </c>
      <c r="B14" s="1544">
        <f>SUM(B15:B16)</f>
        <v>315</v>
      </c>
      <c r="C14" s="1544">
        <f>SUM(C15:C16)</f>
        <v>242</v>
      </c>
      <c r="D14" s="1545">
        <f t="shared" si="0"/>
        <v>76.825396825396837</v>
      </c>
      <c r="E14" s="1544">
        <f>SUM(E15:E16)</f>
        <v>73</v>
      </c>
      <c r="F14" s="1545">
        <f t="shared" si="2"/>
        <v>23.174603174603174</v>
      </c>
      <c r="G14" s="1548"/>
      <c r="H14" s="1545"/>
      <c r="I14" s="1561"/>
      <c r="J14" s="1562"/>
      <c r="K14" s="1563">
        <f>SUM(K15:K16)</f>
        <v>247</v>
      </c>
      <c r="L14" s="1544">
        <f>SUM(L15:L16)</f>
        <v>68</v>
      </c>
      <c r="M14" s="1544"/>
      <c r="N14" s="1544"/>
      <c r="O14" s="1544">
        <f>SUM(O15:O16)</f>
        <v>253</v>
      </c>
      <c r="P14" s="1544">
        <f>SUM(P15:P16)</f>
        <v>62</v>
      </c>
      <c r="X14" s="1552"/>
      <c r="Z14" s="1552"/>
    </row>
    <row r="15" spans="1:48" ht="11.1" customHeight="1">
      <c r="A15" s="1553" t="s">
        <v>18</v>
      </c>
      <c r="B15" s="1554">
        <v>151</v>
      </c>
      <c r="C15" s="1554">
        <v>108</v>
      </c>
      <c r="D15" s="1555">
        <f t="shared" si="0"/>
        <v>71.523178807947019</v>
      </c>
      <c r="E15" s="1554">
        <v>43</v>
      </c>
      <c r="F15" s="1555">
        <f t="shared" si="2"/>
        <v>28.476821192052981</v>
      </c>
      <c r="G15" s="1554"/>
      <c r="H15" s="1554"/>
      <c r="I15" s="1564"/>
      <c r="J15" s="1558"/>
      <c r="K15" s="1559">
        <v>108</v>
      </c>
      <c r="L15" s="1554">
        <v>43</v>
      </c>
      <c r="M15" s="1554"/>
      <c r="N15" s="1554"/>
      <c r="O15" s="1554">
        <v>108</v>
      </c>
      <c r="P15" s="1554">
        <v>43</v>
      </c>
    </row>
    <row r="16" spans="1:48" ht="11.1" customHeight="1">
      <c r="A16" s="1553" t="s">
        <v>19</v>
      </c>
      <c r="B16" s="1554">
        <v>164</v>
      </c>
      <c r="C16" s="1554">
        <v>134</v>
      </c>
      <c r="D16" s="1555">
        <f t="shared" si="0"/>
        <v>81.707317073170728</v>
      </c>
      <c r="E16" s="1554">
        <v>30</v>
      </c>
      <c r="F16" s="1555">
        <f t="shared" si="2"/>
        <v>18.292682926829269</v>
      </c>
      <c r="G16" s="1554"/>
      <c r="H16" s="1554"/>
      <c r="I16" s="1564"/>
      <c r="J16" s="1565"/>
      <c r="K16" s="1559">
        <v>139</v>
      </c>
      <c r="L16" s="1554">
        <v>25</v>
      </c>
      <c r="M16" s="1554"/>
      <c r="N16" s="1554"/>
      <c r="O16" s="1554">
        <v>145</v>
      </c>
      <c r="P16" s="1554">
        <v>19</v>
      </c>
    </row>
    <row r="17" spans="1:46" ht="11.1" customHeight="1">
      <c r="A17" s="1547" t="s">
        <v>730</v>
      </c>
      <c r="B17" s="1544">
        <f>SUM(B18:B22)</f>
        <v>984</v>
      </c>
      <c r="C17" s="1544">
        <f>SUM(C18:C22)</f>
        <v>932</v>
      </c>
      <c r="D17" s="1545">
        <f t="shared" si="0"/>
        <v>94.715447154471548</v>
      </c>
      <c r="E17" s="1544">
        <f>SUM(E18:E22)</f>
        <v>52</v>
      </c>
      <c r="F17" s="1545">
        <f t="shared" si="2"/>
        <v>5.2845528455284558</v>
      </c>
      <c r="G17" s="1548"/>
      <c r="H17" s="1545"/>
      <c r="I17" s="1566"/>
      <c r="J17" s="1562"/>
      <c r="K17" s="1563">
        <f t="shared" ref="K17:P17" si="3">SUM(K18:K22)</f>
        <v>835</v>
      </c>
      <c r="L17" s="1544">
        <f t="shared" si="3"/>
        <v>50</v>
      </c>
      <c r="M17" s="1544">
        <f t="shared" si="3"/>
        <v>99</v>
      </c>
      <c r="N17" s="1544">
        <f t="shared" si="3"/>
        <v>0</v>
      </c>
      <c r="O17" s="1544">
        <f t="shared" si="3"/>
        <v>937</v>
      </c>
      <c r="P17" s="1544">
        <f t="shared" si="3"/>
        <v>47</v>
      </c>
      <c r="Q17" s="1551"/>
    </row>
    <row r="18" spans="1:46" ht="11.1" customHeight="1">
      <c r="A18" s="1553" t="s">
        <v>1149</v>
      </c>
      <c r="B18" s="1554">
        <v>209</v>
      </c>
      <c r="C18" s="1554">
        <v>199</v>
      </c>
      <c r="D18" s="1555">
        <f t="shared" si="0"/>
        <v>95.215311004784681</v>
      </c>
      <c r="E18" s="1554">
        <v>10</v>
      </c>
      <c r="F18" s="1555">
        <f t="shared" si="2"/>
        <v>4.7846889952153111</v>
      </c>
      <c r="G18" s="1554"/>
      <c r="H18" s="1555"/>
      <c r="I18" s="1567"/>
      <c r="J18" s="1558"/>
      <c r="K18" s="1559">
        <v>188</v>
      </c>
      <c r="L18" s="1556">
        <v>10</v>
      </c>
      <c r="M18" s="1554">
        <v>11</v>
      </c>
      <c r="N18" s="1556"/>
      <c r="O18" s="1554">
        <v>199</v>
      </c>
      <c r="P18" s="1556">
        <v>10</v>
      </c>
    </row>
    <row r="19" spans="1:46" ht="11.1" customHeight="1">
      <c r="A19" s="1553" t="s">
        <v>1210</v>
      </c>
      <c r="B19" s="1554">
        <v>176</v>
      </c>
      <c r="C19" s="1554">
        <v>164</v>
      </c>
      <c r="D19" s="1555">
        <f t="shared" si="0"/>
        <v>93.181818181818173</v>
      </c>
      <c r="E19" s="1554">
        <v>12</v>
      </c>
      <c r="F19" s="1555">
        <f t="shared" si="2"/>
        <v>6.8181818181818175</v>
      </c>
      <c r="G19" s="1554"/>
      <c r="H19" s="1555"/>
      <c r="I19" s="1567"/>
      <c r="J19" s="1558"/>
      <c r="K19" s="1559">
        <v>145</v>
      </c>
      <c r="L19" s="1556">
        <v>11</v>
      </c>
      <c r="M19" s="1554">
        <v>20</v>
      </c>
      <c r="N19" s="1556"/>
      <c r="O19" s="1554">
        <v>169</v>
      </c>
      <c r="P19" s="1556">
        <v>7</v>
      </c>
      <c r="X19" s="1552"/>
      <c r="Z19" s="1552"/>
    </row>
    <row r="20" spans="1:46" ht="11.1" customHeight="1">
      <c r="A20" s="1553" t="s">
        <v>1211</v>
      </c>
      <c r="B20" s="1554">
        <v>154</v>
      </c>
      <c r="C20" s="1554">
        <v>149</v>
      </c>
      <c r="D20" s="1555">
        <f t="shared" si="0"/>
        <v>96.753246753246756</v>
      </c>
      <c r="E20" s="1554">
        <v>5</v>
      </c>
      <c r="F20" s="1555">
        <f t="shared" si="2"/>
        <v>3.2467532467532463</v>
      </c>
      <c r="G20" s="1554"/>
      <c r="H20" s="1568"/>
      <c r="I20" s="1567"/>
      <c r="J20" s="1558"/>
      <c r="K20" s="1559">
        <v>128</v>
      </c>
      <c r="L20" s="1556">
        <v>3</v>
      </c>
      <c r="M20" s="1554">
        <v>23</v>
      </c>
      <c r="N20" s="1556"/>
      <c r="O20" s="1554">
        <v>149</v>
      </c>
      <c r="P20" s="1556">
        <v>5</v>
      </c>
      <c r="X20" s="1552"/>
      <c r="Z20" s="1552"/>
    </row>
    <row r="21" spans="1:46" ht="11.1" customHeight="1">
      <c r="A21" s="1553" t="s">
        <v>1215</v>
      </c>
      <c r="B21" s="1554">
        <v>379</v>
      </c>
      <c r="C21" s="1554">
        <v>356</v>
      </c>
      <c r="D21" s="1555">
        <f t="shared" si="0"/>
        <v>93.931398416886552</v>
      </c>
      <c r="E21" s="1556">
        <v>23</v>
      </c>
      <c r="F21" s="1555">
        <f t="shared" si="2"/>
        <v>6.0686015831134563</v>
      </c>
      <c r="G21" s="1554"/>
      <c r="H21" s="1555"/>
      <c r="I21" s="1567"/>
      <c r="J21" s="1558"/>
      <c r="K21" s="1559">
        <v>326</v>
      </c>
      <c r="L21" s="1556">
        <v>23</v>
      </c>
      <c r="M21" s="1554">
        <v>30</v>
      </c>
      <c r="N21" s="1556"/>
      <c r="O21" s="1554">
        <v>356</v>
      </c>
      <c r="P21" s="1556">
        <v>23</v>
      </c>
      <c r="X21" s="1552"/>
      <c r="Z21" s="1552"/>
    </row>
    <row r="22" spans="1:46" ht="11.1" customHeight="1">
      <c r="A22" s="1553" t="s">
        <v>1212</v>
      </c>
      <c r="B22" s="1554">
        <v>66</v>
      </c>
      <c r="C22" s="1554">
        <v>64</v>
      </c>
      <c r="D22" s="1555">
        <f t="shared" si="0"/>
        <v>96.969696969696969</v>
      </c>
      <c r="E22" s="1554">
        <v>2</v>
      </c>
      <c r="F22" s="1555">
        <f t="shared" si="2"/>
        <v>3.0303030303030303</v>
      </c>
      <c r="G22" s="1554"/>
      <c r="H22" s="1555"/>
      <c r="I22" s="1567"/>
      <c r="J22" s="1558"/>
      <c r="K22" s="1559">
        <v>48</v>
      </c>
      <c r="L22" s="1556">
        <v>3</v>
      </c>
      <c r="M22" s="1554">
        <v>15</v>
      </c>
      <c r="N22" s="1556"/>
      <c r="O22" s="1554">
        <v>64</v>
      </c>
      <c r="P22" s="1556">
        <v>2</v>
      </c>
      <c r="X22" s="1552"/>
      <c r="Z22" s="1552"/>
    </row>
    <row r="23" spans="1:46" ht="11.1" customHeight="1">
      <c r="A23" s="1547" t="s">
        <v>1106</v>
      </c>
      <c r="B23" s="1544">
        <f>SUM(B24:B31)</f>
        <v>2495</v>
      </c>
      <c r="C23" s="1544">
        <f>SUM(C24:C31)</f>
        <v>2319</v>
      </c>
      <c r="D23" s="1545">
        <f t="shared" si="0"/>
        <v>92.945891783567134</v>
      </c>
      <c r="E23" s="1544">
        <f>SUM(E24:E31)</f>
        <v>168</v>
      </c>
      <c r="F23" s="1545">
        <f t="shared" si="2"/>
        <v>6.7334669338677351</v>
      </c>
      <c r="G23" s="1544">
        <f>SUM(G24:G31)</f>
        <v>1</v>
      </c>
      <c r="H23" s="1568">
        <f>(G23/D23)*100</f>
        <v>1.0758947822337213</v>
      </c>
      <c r="I23" s="1561">
        <f>SUM(I24:I31)</f>
        <v>7</v>
      </c>
      <c r="J23" s="1569">
        <f>(I23/B23)*100</f>
        <v>0.28056112224448898</v>
      </c>
      <c r="K23" s="1563">
        <f t="shared" ref="K23:P23" si="4">SUM(K24:K31)</f>
        <v>2278</v>
      </c>
      <c r="L23" s="1544">
        <f t="shared" si="4"/>
        <v>87</v>
      </c>
      <c r="M23" s="1544">
        <f t="shared" si="4"/>
        <v>47</v>
      </c>
      <c r="N23" s="1544">
        <f t="shared" si="4"/>
        <v>83</v>
      </c>
      <c r="O23" s="1544">
        <f t="shared" si="4"/>
        <v>2321</v>
      </c>
      <c r="P23" s="1544">
        <f t="shared" si="4"/>
        <v>174</v>
      </c>
      <c r="X23" s="1552"/>
      <c r="Z23" s="1552"/>
    </row>
    <row r="24" spans="1:46" ht="11.1" customHeight="1">
      <c r="A24" s="1553" t="s">
        <v>1176</v>
      </c>
      <c r="B24" s="1554">
        <v>486</v>
      </c>
      <c r="C24" s="1554">
        <v>485</v>
      </c>
      <c r="D24" s="1555">
        <f t="shared" si="0"/>
        <v>99.794238683127574</v>
      </c>
      <c r="E24" s="1554">
        <v>1</v>
      </c>
      <c r="F24" s="1555">
        <f t="shared" si="2"/>
        <v>0.20576131687242799</v>
      </c>
      <c r="G24" s="1554"/>
      <c r="H24" s="1555"/>
      <c r="I24" s="1567"/>
      <c r="J24" s="1558"/>
      <c r="K24" s="1559">
        <v>485</v>
      </c>
      <c r="L24" s="1556">
        <v>1</v>
      </c>
      <c r="M24" s="1554"/>
      <c r="N24" s="1556"/>
      <c r="O24" s="1554">
        <v>485</v>
      </c>
      <c r="P24" s="1556">
        <v>1</v>
      </c>
      <c r="X24" s="1552"/>
      <c r="Z24" s="1552"/>
    </row>
    <row r="25" spans="1:46" ht="11.1" customHeight="1">
      <c r="A25" s="1553" t="s">
        <v>1217</v>
      </c>
      <c r="B25" s="1554">
        <v>87</v>
      </c>
      <c r="C25" s="1554">
        <v>83</v>
      </c>
      <c r="D25" s="1555">
        <f t="shared" si="0"/>
        <v>95.402298850574709</v>
      </c>
      <c r="E25" s="1554">
        <v>4</v>
      </c>
      <c r="F25" s="1555">
        <f t="shared" si="2"/>
        <v>4.5977011494252871</v>
      </c>
      <c r="G25" s="1554"/>
      <c r="H25" s="1555"/>
      <c r="I25" s="1567"/>
      <c r="J25" s="1558"/>
      <c r="K25" s="1559">
        <v>77</v>
      </c>
      <c r="L25" s="1556"/>
      <c r="M25" s="1554">
        <v>5</v>
      </c>
      <c r="N25" s="1556">
        <v>5</v>
      </c>
      <c r="O25" s="1554">
        <v>85</v>
      </c>
      <c r="P25" s="1556">
        <v>2</v>
      </c>
      <c r="X25" s="1552"/>
      <c r="Z25" s="1552"/>
    </row>
    <row r="26" spans="1:46" ht="11.1" customHeight="1">
      <c r="A26" s="1553" t="s">
        <v>1133</v>
      </c>
      <c r="B26" s="1554">
        <v>41</v>
      </c>
      <c r="C26" s="1554">
        <v>41</v>
      </c>
      <c r="D26" s="1555">
        <f>(C26/B26)*100</f>
        <v>100</v>
      </c>
      <c r="E26" s="1554"/>
      <c r="F26" s="1555"/>
      <c r="G26" s="1554"/>
      <c r="H26" s="1555"/>
      <c r="I26" s="1567"/>
      <c r="J26" s="1558"/>
      <c r="K26" s="1559">
        <v>41</v>
      </c>
      <c r="L26" s="1556"/>
      <c r="M26" s="1554"/>
      <c r="N26" s="1556"/>
      <c r="O26" s="1554">
        <v>41</v>
      </c>
      <c r="P26" s="1556"/>
      <c r="X26" s="1552"/>
      <c r="Z26" s="1552"/>
    </row>
    <row r="27" spans="1:46" ht="11.1" customHeight="1">
      <c r="A27" s="1553" t="s">
        <v>1218</v>
      </c>
      <c r="B27" s="1554">
        <v>591</v>
      </c>
      <c r="C27" s="1554">
        <v>563</v>
      </c>
      <c r="D27" s="1555">
        <f>(C27/B27)*100</f>
        <v>95.262267343485618</v>
      </c>
      <c r="E27" s="1554">
        <v>28</v>
      </c>
      <c r="F27" s="1555">
        <f>(E27/B27)*100</f>
        <v>4.7377326565143827</v>
      </c>
      <c r="G27" s="1554"/>
      <c r="H27" s="1555"/>
      <c r="I27" s="1567"/>
      <c r="J27" s="1558"/>
      <c r="K27" s="1559">
        <v>553</v>
      </c>
      <c r="L27" s="1556">
        <v>28</v>
      </c>
      <c r="M27" s="1554">
        <v>6</v>
      </c>
      <c r="N27" s="1556">
        <v>4</v>
      </c>
      <c r="O27" s="1554">
        <v>563</v>
      </c>
      <c r="P27" s="1556">
        <v>28</v>
      </c>
      <c r="Q27" s="1551"/>
      <c r="X27" s="1552"/>
      <c r="Z27" s="1552"/>
    </row>
    <row r="28" spans="1:46" ht="11.1" customHeight="1">
      <c r="A28" s="1553" t="s">
        <v>1200</v>
      </c>
      <c r="B28" s="1554">
        <v>51</v>
      </c>
      <c r="C28" s="1554">
        <v>50</v>
      </c>
      <c r="D28" s="1555">
        <f>(C28/B28)*100</f>
        <v>98.039215686274503</v>
      </c>
      <c r="E28" s="1554">
        <v>1</v>
      </c>
      <c r="F28" s="1555">
        <f>(E28/B28)*100</f>
        <v>1.9607843137254901</v>
      </c>
      <c r="G28" s="1554"/>
      <c r="H28" s="1555"/>
      <c r="I28" s="1567"/>
      <c r="J28" s="1558"/>
      <c r="K28" s="1559">
        <v>48</v>
      </c>
      <c r="L28" s="1556">
        <v>1</v>
      </c>
      <c r="M28" s="1556">
        <v>1</v>
      </c>
      <c r="N28" s="1556">
        <v>1</v>
      </c>
      <c r="O28" s="1554">
        <v>50</v>
      </c>
      <c r="P28" s="1556">
        <v>1</v>
      </c>
      <c r="Q28" s="1551"/>
      <c r="X28" s="1552"/>
      <c r="Z28" s="1552"/>
    </row>
    <row r="29" spans="1:46" ht="11.1" customHeight="1">
      <c r="A29" s="1553" t="s">
        <v>1201</v>
      </c>
      <c r="B29" s="1554">
        <v>1097</v>
      </c>
      <c r="C29" s="1554">
        <v>959</v>
      </c>
      <c r="D29" s="1555">
        <f>(C29/B29)*100</f>
        <v>87.42023701002735</v>
      </c>
      <c r="E29" s="1554">
        <v>130</v>
      </c>
      <c r="F29" s="1555">
        <f>(E29/B29)*100</f>
        <v>11.850501367365544</v>
      </c>
      <c r="G29" s="1554">
        <v>1</v>
      </c>
      <c r="H29" s="1555">
        <f>(G29/D29)*100</f>
        <v>1.1438998957247133</v>
      </c>
      <c r="I29" s="1567">
        <v>7</v>
      </c>
      <c r="J29" s="1558">
        <f>(I29/B29)*100</f>
        <v>0.6381039197812215</v>
      </c>
      <c r="K29" s="1559">
        <v>936</v>
      </c>
      <c r="L29" s="1556">
        <v>53</v>
      </c>
      <c r="M29" s="1556">
        <v>35</v>
      </c>
      <c r="N29" s="1556">
        <v>73</v>
      </c>
      <c r="O29" s="1554">
        <v>959</v>
      </c>
      <c r="P29" s="1556">
        <v>138</v>
      </c>
      <c r="Q29" s="1551"/>
      <c r="X29" s="1552"/>
      <c r="Z29" s="1552"/>
    </row>
    <row r="30" spans="1:46" ht="11.1" customHeight="1">
      <c r="A30" s="1553" t="s">
        <v>1136</v>
      </c>
      <c r="B30" s="1554">
        <v>49</v>
      </c>
      <c r="C30" s="1554">
        <v>48</v>
      </c>
      <c r="D30" s="1555"/>
      <c r="E30" s="1554">
        <v>1</v>
      </c>
      <c r="F30" s="1555"/>
      <c r="G30" s="1554"/>
      <c r="H30" s="1555"/>
      <c r="I30" s="1567"/>
      <c r="J30" s="1558"/>
      <c r="K30" s="1559">
        <v>48</v>
      </c>
      <c r="L30" s="1556">
        <v>1</v>
      </c>
      <c r="M30" s="1556"/>
      <c r="N30" s="1556"/>
      <c r="O30" s="1554">
        <v>48</v>
      </c>
      <c r="P30" s="1556">
        <v>1</v>
      </c>
      <c r="Q30" s="1551"/>
      <c r="X30" s="1552"/>
      <c r="Z30" s="1552"/>
    </row>
    <row r="31" spans="1:46" ht="11.1" customHeight="1">
      <c r="A31" s="1553" t="s">
        <v>1138</v>
      </c>
      <c r="B31" s="1554">
        <v>93</v>
      </c>
      <c r="C31" s="1554">
        <v>90</v>
      </c>
      <c r="D31" s="1555">
        <f t="shared" ref="D31:D55" si="5">(C31/B31)*100</f>
        <v>96.774193548387103</v>
      </c>
      <c r="E31" s="1554">
        <v>3</v>
      </c>
      <c r="F31" s="1555">
        <f t="shared" ref="F31:F38" si="6">(E31/B31)*100</f>
        <v>3.225806451612903</v>
      </c>
      <c r="G31" s="1554"/>
      <c r="H31" s="1555"/>
      <c r="I31" s="1567"/>
      <c r="J31" s="1558"/>
      <c r="K31" s="1559">
        <v>90</v>
      </c>
      <c r="L31" s="1556">
        <v>3</v>
      </c>
      <c r="M31" s="1556"/>
      <c r="N31" s="1556"/>
      <c r="O31" s="1554">
        <v>90</v>
      </c>
      <c r="P31" s="1556">
        <v>3</v>
      </c>
      <c r="X31" s="1552"/>
      <c r="Z31" s="1552"/>
    </row>
    <row r="32" spans="1:46" ht="11.1" customHeight="1">
      <c r="A32" s="1547" t="s">
        <v>723</v>
      </c>
      <c r="B32" s="1548">
        <f>SUM(B33:B34)</f>
        <v>1509</v>
      </c>
      <c r="C32" s="1548">
        <f>SUM(C33:C34)</f>
        <v>1422</v>
      </c>
      <c r="D32" s="1545">
        <f t="shared" si="5"/>
        <v>94.234592445328033</v>
      </c>
      <c r="E32" s="1548">
        <f>SUM(E33:E34)</f>
        <v>85</v>
      </c>
      <c r="F32" s="1545">
        <f t="shared" si="6"/>
        <v>5.632869449966865</v>
      </c>
      <c r="G32" s="1548"/>
      <c r="H32" s="1545"/>
      <c r="I32" s="1548">
        <f>SUM(I33:I34)</f>
        <v>2</v>
      </c>
      <c r="J32" s="1545">
        <f>(I32/F32)*100</f>
        <v>35.505882352941178</v>
      </c>
      <c r="K32" s="1548">
        <f t="shared" ref="K32:P32" si="7">SUM(K33:K34)</f>
        <v>1176</v>
      </c>
      <c r="L32" s="1548">
        <f t="shared" si="7"/>
        <v>89</v>
      </c>
      <c r="M32" s="1548">
        <f t="shared" si="7"/>
        <v>171</v>
      </c>
      <c r="N32" s="1548">
        <f t="shared" si="7"/>
        <v>73</v>
      </c>
      <c r="O32" s="1548">
        <f t="shared" si="7"/>
        <v>1464</v>
      </c>
      <c r="P32" s="1548">
        <f t="shared" si="7"/>
        <v>45</v>
      </c>
      <c r="Q32" s="1551"/>
      <c r="X32" s="1552"/>
      <c r="Z32" s="1552"/>
      <c r="AB32" s="1552"/>
      <c r="AD32" s="1552"/>
      <c r="AF32" s="1552"/>
      <c r="AH32" s="1552"/>
      <c r="AJ32" s="1552"/>
      <c r="AL32" s="1552"/>
      <c r="AN32" s="1552"/>
      <c r="AP32" s="1552"/>
      <c r="AR32" s="1552"/>
      <c r="AT32" s="1552"/>
    </row>
    <row r="33" spans="1:46" ht="11.1" customHeight="1">
      <c r="A33" s="1553" t="s">
        <v>1221</v>
      </c>
      <c r="B33" s="1554">
        <v>1363</v>
      </c>
      <c r="C33" s="1554">
        <v>1287</v>
      </c>
      <c r="D33" s="1555">
        <f t="shared" si="5"/>
        <v>94.424064563462949</v>
      </c>
      <c r="E33" s="1554">
        <v>74</v>
      </c>
      <c r="F33" s="1555">
        <f t="shared" si="6"/>
        <v>5.4292002934702861</v>
      </c>
      <c r="G33" s="1554"/>
      <c r="H33" s="1555"/>
      <c r="I33" s="1567">
        <v>2</v>
      </c>
      <c r="J33" s="1558">
        <f>(I33/B33)*100</f>
        <v>0.1467351430667645</v>
      </c>
      <c r="K33" s="1559">
        <v>1076</v>
      </c>
      <c r="L33" s="1556">
        <v>78</v>
      </c>
      <c r="M33" s="1556">
        <v>162</v>
      </c>
      <c r="N33" s="1556">
        <v>47</v>
      </c>
      <c r="O33" s="1554">
        <v>1329</v>
      </c>
      <c r="P33" s="1556">
        <v>34</v>
      </c>
      <c r="Q33" s="1551"/>
      <c r="X33" s="1552"/>
      <c r="Z33" s="1552"/>
      <c r="AB33" s="1552"/>
      <c r="AD33" s="1552"/>
      <c r="AF33" s="1552"/>
      <c r="AH33" s="1552"/>
      <c r="AJ33" s="1552"/>
      <c r="AL33" s="1552"/>
      <c r="AN33" s="1552"/>
      <c r="AP33" s="1552"/>
      <c r="AR33" s="1552"/>
      <c r="AT33" s="1552"/>
    </row>
    <row r="34" spans="1:46" ht="11.1" customHeight="1">
      <c r="A34" s="1553" t="s">
        <v>1175</v>
      </c>
      <c r="B34" s="1554">
        <v>146</v>
      </c>
      <c r="C34" s="1554">
        <v>135</v>
      </c>
      <c r="D34" s="1555">
        <f t="shared" si="5"/>
        <v>92.465753424657535</v>
      </c>
      <c r="E34" s="1554">
        <v>11</v>
      </c>
      <c r="F34" s="1555">
        <f t="shared" si="6"/>
        <v>7.5342465753424657</v>
      </c>
      <c r="G34" s="1554"/>
      <c r="H34" s="1555"/>
      <c r="I34" s="1567"/>
      <c r="J34" s="1558"/>
      <c r="K34" s="1559">
        <v>100</v>
      </c>
      <c r="L34" s="1556">
        <v>11</v>
      </c>
      <c r="M34" s="1556">
        <v>9</v>
      </c>
      <c r="N34" s="1556">
        <v>26</v>
      </c>
      <c r="O34" s="1554">
        <v>135</v>
      </c>
      <c r="P34" s="1556">
        <v>11</v>
      </c>
      <c r="Q34" s="1551"/>
      <c r="X34" s="1552"/>
      <c r="Z34" s="1552"/>
      <c r="AB34" s="1552"/>
      <c r="AD34" s="1552"/>
      <c r="AF34" s="1552"/>
      <c r="AH34" s="1552"/>
      <c r="AJ34" s="1552"/>
      <c r="AL34" s="1552"/>
      <c r="AN34" s="1552"/>
      <c r="AP34" s="1552"/>
      <c r="AR34" s="1552"/>
      <c r="AT34" s="1552"/>
    </row>
    <row r="35" spans="1:46" ht="11.1" customHeight="1">
      <c r="A35" s="1547" t="s">
        <v>724</v>
      </c>
      <c r="B35" s="1544">
        <f>SUM(B36:B40)</f>
        <v>912</v>
      </c>
      <c r="C35" s="1544">
        <f>SUM(C36:C40)</f>
        <v>849</v>
      </c>
      <c r="D35" s="1545">
        <f t="shared" si="5"/>
        <v>93.092105263157904</v>
      </c>
      <c r="E35" s="1544">
        <f>SUM(E36:E40)</f>
        <v>62</v>
      </c>
      <c r="F35" s="1545">
        <f t="shared" si="6"/>
        <v>6.7982456140350882</v>
      </c>
      <c r="G35" s="1544">
        <f>SUM(G36:G40)</f>
        <v>1</v>
      </c>
      <c r="H35" s="1545">
        <f>(G35/D35)*100</f>
        <v>1.0742049469964663</v>
      </c>
      <c r="I35" s="1570"/>
      <c r="J35" s="1562"/>
      <c r="K35" s="1571">
        <f t="shared" ref="K35:P35" si="8">SUM(K36:K40)</f>
        <v>830</v>
      </c>
      <c r="L35" s="1571">
        <f t="shared" si="8"/>
        <v>61</v>
      </c>
      <c r="M35" s="1571">
        <f t="shared" si="8"/>
        <v>11</v>
      </c>
      <c r="N35" s="1571">
        <f t="shared" si="8"/>
        <v>10</v>
      </c>
      <c r="O35" s="1571">
        <f t="shared" si="8"/>
        <v>849</v>
      </c>
      <c r="P35" s="1571">
        <f t="shared" si="8"/>
        <v>63</v>
      </c>
      <c r="Q35" s="1551"/>
      <c r="X35" s="1552"/>
      <c r="Z35" s="1552"/>
      <c r="AB35" s="1552"/>
      <c r="AD35" s="1552"/>
    </row>
    <row r="36" spans="1:46" ht="11.1" customHeight="1">
      <c r="A36" s="1553" t="s">
        <v>1176</v>
      </c>
      <c r="B36" s="1554">
        <v>261</v>
      </c>
      <c r="C36" s="1554">
        <v>237</v>
      </c>
      <c r="D36" s="1555">
        <f t="shared" si="5"/>
        <v>90.804597701149419</v>
      </c>
      <c r="E36" s="1554">
        <v>23</v>
      </c>
      <c r="F36" s="1555">
        <f t="shared" si="6"/>
        <v>8.8122605363984672</v>
      </c>
      <c r="G36" s="1554">
        <v>1</v>
      </c>
      <c r="H36" s="1555">
        <f>(G36/D36)*100</f>
        <v>1.1012658227848102</v>
      </c>
      <c r="I36" s="1567"/>
      <c r="J36" s="1558"/>
      <c r="K36" s="1559">
        <v>234</v>
      </c>
      <c r="L36" s="1556">
        <v>24</v>
      </c>
      <c r="M36" s="1556">
        <v>2</v>
      </c>
      <c r="N36" s="1556">
        <v>1</v>
      </c>
      <c r="O36" s="1554">
        <v>237</v>
      </c>
      <c r="P36" s="1556">
        <v>24</v>
      </c>
      <c r="Q36" s="1551"/>
      <c r="X36" s="1552"/>
      <c r="Z36" s="1552"/>
    </row>
    <row r="37" spans="1:46" ht="11.1" customHeight="1">
      <c r="A37" s="1553" t="s">
        <v>1133</v>
      </c>
      <c r="B37" s="1554">
        <v>49</v>
      </c>
      <c r="C37" s="1554">
        <v>43</v>
      </c>
      <c r="D37" s="1555">
        <f t="shared" si="5"/>
        <v>87.755102040816325</v>
      </c>
      <c r="E37" s="1554">
        <v>6</v>
      </c>
      <c r="F37" s="1555">
        <f t="shared" si="6"/>
        <v>12.244897959183673</v>
      </c>
      <c r="G37" s="1554"/>
      <c r="H37" s="1555"/>
      <c r="I37" s="1567"/>
      <c r="J37" s="1558"/>
      <c r="K37" s="1559">
        <v>45</v>
      </c>
      <c r="L37" s="1556">
        <v>4</v>
      </c>
      <c r="M37" s="1556"/>
      <c r="N37" s="1556"/>
      <c r="O37" s="1554">
        <v>44</v>
      </c>
      <c r="P37" s="1556">
        <v>5</v>
      </c>
      <c r="Q37" s="1551"/>
      <c r="X37" s="1552"/>
      <c r="Z37" s="1552"/>
    </row>
    <row r="38" spans="1:46" ht="11.1" customHeight="1">
      <c r="A38" s="1553" t="s">
        <v>20</v>
      </c>
      <c r="B38" s="1554">
        <v>114</v>
      </c>
      <c r="C38" s="1554">
        <v>108</v>
      </c>
      <c r="D38" s="1555">
        <f t="shared" si="5"/>
        <v>94.73684210526315</v>
      </c>
      <c r="E38" s="1554">
        <v>6</v>
      </c>
      <c r="F38" s="1555">
        <f t="shared" si="6"/>
        <v>5.2631578947368416</v>
      </c>
      <c r="G38" s="1554"/>
      <c r="H38" s="1555"/>
      <c r="I38" s="1567"/>
      <c r="J38" s="1558"/>
      <c r="K38" s="1559">
        <v>98</v>
      </c>
      <c r="L38" s="1556">
        <v>6</v>
      </c>
      <c r="M38" s="1556">
        <v>5</v>
      </c>
      <c r="N38" s="1556">
        <v>5</v>
      </c>
      <c r="O38" s="1554">
        <v>107</v>
      </c>
      <c r="P38" s="1556">
        <v>7</v>
      </c>
      <c r="Q38" s="1551"/>
      <c r="X38" s="1552"/>
      <c r="Z38" s="1552"/>
    </row>
    <row r="39" spans="1:46" ht="11.1" customHeight="1">
      <c r="A39" s="1553" t="s">
        <v>21</v>
      </c>
      <c r="B39" s="1554">
        <v>428</v>
      </c>
      <c r="C39" s="1554">
        <v>405</v>
      </c>
      <c r="D39" s="1555">
        <f t="shared" si="5"/>
        <v>94.626168224299064</v>
      </c>
      <c r="E39" s="1554">
        <v>23</v>
      </c>
      <c r="F39" s="1555">
        <f t="shared" ref="F39:F47" si="9">(E39/B39)*100</f>
        <v>5.3738317757009346</v>
      </c>
      <c r="G39" s="1554"/>
      <c r="H39" s="1555"/>
      <c r="I39" s="1567"/>
      <c r="J39" s="1558"/>
      <c r="K39" s="1559">
        <v>401</v>
      </c>
      <c r="L39" s="1556">
        <v>23</v>
      </c>
      <c r="M39" s="1554">
        <v>2</v>
      </c>
      <c r="N39" s="1554">
        <v>2</v>
      </c>
      <c r="O39" s="1554">
        <v>405</v>
      </c>
      <c r="P39" s="1556">
        <v>23</v>
      </c>
      <c r="Q39" s="1551"/>
      <c r="X39" s="1552"/>
      <c r="Z39" s="1552"/>
    </row>
    <row r="40" spans="1:46" ht="11.1" customHeight="1">
      <c r="A40" s="1553" t="s">
        <v>22</v>
      </c>
      <c r="B40" s="1554">
        <v>60</v>
      </c>
      <c r="C40" s="1554">
        <v>56</v>
      </c>
      <c r="D40" s="1555">
        <f t="shared" si="5"/>
        <v>93.333333333333329</v>
      </c>
      <c r="E40" s="1554">
        <v>4</v>
      </c>
      <c r="F40" s="1555">
        <f t="shared" si="9"/>
        <v>6.666666666666667</v>
      </c>
      <c r="G40" s="1554"/>
      <c r="H40" s="1555"/>
      <c r="I40" s="1567"/>
      <c r="J40" s="1558"/>
      <c r="K40" s="1559">
        <v>52</v>
      </c>
      <c r="L40" s="1556">
        <v>4</v>
      </c>
      <c r="M40" s="1554">
        <v>2</v>
      </c>
      <c r="N40" s="1554">
        <v>2</v>
      </c>
      <c r="O40" s="1554">
        <v>56</v>
      </c>
      <c r="P40" s="1556">
        <v>4</v>
      </c>
    </row>
    <row r="41" spans="1:46" ht="11.1" customHeight="1">
      <c r="A41" s="1547" t="s">
        <v>731</v>
      </c>
      <c r="B41" s="1548">
        <f>SUM(B42:B43)</f>
        <v>503</v>
      </c>
      <c r="C41" s="1548">
        <v>414</v>
      </c>
      <c r="D41" s="1545">
        <f t="shared" si="5"/>
        <v>82.306163021868784</v>
      </c>
      <c r="E41" s="1548">
        <v>21</v>
      </c>
      <c r="F41" s="1545">
        <f t="shared" si="9"/>
        <v>4.1749502982107352</v>
      </c>
      <c r="G41" s="1548"/>
      <c r="H41" s="1545"/>
      <c r="I41" s="2502"/>
      <c r="J41" s="2503"/>
      <c r="K41" s="2504">
        <v>374</v>
      </c>
      <c r="L41" s="1548">
        <v>21</v>
      </c>
      <c r="M41" s="1548">
        <v>12</v>
      </c>
      <c r="N41" s="1548">
        <v>28</v>
      </c>
      <c r="O41" s="1548">
        <v>414</v>
      </c>
      <c r="P41" s="1548">
        <v>21</v>
      </c>
    </row>
    <row r="42" spans="1:46" ht="11.1" customHeight="1">
      <c r="A42" s="2499" t="s">
        <v>1041</v>
      </c>
      <c r="B42" s="2500">
        <v>453</v>
      </c>
      <c r="C42" s="2500">
        <v>445</v>
      </c>
      <c r="D42" s="1555">
        <f t="shared" si="5"/>
        <v>98.233995584988961</v>
      </c>
      <c r="E42" s="2500">
        <v>8</v>
      </c>
      <c r="F42" s="1555">
        <f t="shared" si="9"/>
        <v>1.7660044150110374</v>
      </c>
      <c r="G42" s="2500"/>
      <c r="H42" s="2501"/>
      <c r="I42" s="2505"/>
      <c r="J42" s="2506"/>
      <c r="K42" s="2507">
        <v>445</v>
      </c>
      <c r="L42" s="2500">
        <v>8</v>
      </c>
      <c r="M42" s="2500"/>
      <c r="N42" s="2500"/>
      <c r="O42" s="2500">
        <v>448</v>
      </c>
      <c r="P42" s="2500">
        <v>5</v>
      </c>
    </row>
    <row r="43" spans="1:46" ht="11.1" customHeight="1">
      <c r="A43" s="2499" t="s">
        <v>1042</v>
      </c>
      <c r="B43" s="2500">
        <v>50</v>
      </c>
      <c r="C43" s="2500">
        <v>2</v>
      </c>
      <c r="D43" s="1555">
        <f t="shared" si="5"/>
        <v>4</v>
      </c>
      <c r="E43" s="2500">
        <v>48</v>
      </c>
      <c r="F43" s="1555">
        <f t="shared" si="9"/>
        <v>96</v>
      </c>
      <c r="G43" s="2500"/>
      <c r="H43" s="2501"/>
      <c r="I43" s="2505"/>
      <c r="J43" s="2506"/>
      <c r="K43" s="2507">
        <v>12</v>
      </c>
      <c r="L43" s="2500">
        <v>38</v>
      </c>
      <c r="M43" s="2500"/>
      <c r="N43" s="2500"/>
      <c r="O43" s="2500">
        <v>5</v>
      </c>
      <c r="P43" s="2500">
        <v>45</v>
      </c>
    </row>
    <row r="44" spans="1:46" ht="11.1" customHeight="1">
      <c r="A44" s="1547" t="s">
        <v>732</v>
      </c>
      <c r="B44" s="1544">
        <f>SUM(B45:B48)</f>
        <v>141</v>
      </c>
      <c r="C44" s="1544">
        <f>SUM(C45:C48)</f>
        <v>130</v>
      </c>
      <c r="D44" s="1545">
        <f t="shared" si="5"/>
        <v>92.198581560283685</v>
      </c>
      <c r="E44" s="1544">
        <f>SUM(E45:E48)</f>
        <v>11</v>
      </c>
      <c r="F44" s="1545">
        <f t="shared" si="9"/>
        <v>7.8014184397163122</v>
      </c>
      <c r="G44" s="1548"/>
      <c r="H44" s="1545"/>
      <c r="I44" s="1544"/>
      <c r="J44" s="1572"/>
      <c r="K44" s="1563">
        <f t="shared" ref="K44:P44" si="10">SUM(K45:K48)</f>
        <v>16</v>
      </c>
      <c r="L44" s="1544">
        <f t="shared" si="10"/>
        <v>11</v>
      </c>
      <c r="M44" s="1548">
        <f t="shared" si="10"/>
        <v>6</v>
      </c>
      <c r="N44" s="1548">
        <f t="shared" si="10"/>
        <v>108</v>
      </c>
      <c r="O44" s="1544">
        <f t="shared" si="10"/>
        <v>121</v>
      </c>
      <c r="P44" s="1544">
        <f t="shared" si="10"/>
        <v>20</v>
      </c>
    </row>
    <row r="45" spans="1:46" ht="11.1" customHeight="1">
      <c r="A45" s="1553" t="s">
        <v>1176</v>
      </c>
      <c r="B45" s="1554">
        <v>77</v>
      </c>
      <c r="C45" s="1554">
        <v>74</v>
      </c>
      <c r="D45" s="1555">
        <f t="shared" si="5"/>
        <v>96.103896103896105</v>
      </c>
      <c r="E45" s="1554">
        <v>3</v>
      </c>
      <c r="F45" s="1555">
        <f t="shared" si="9"/>
        <v>3.8961038961038961</v>
      </c>
      <c r="G45" s="1554"/>
      <c r="H45" s="1555"/>
      <c r="I45" s="1567"/>
      <c r="J45" s="1558"/>
      <c r="K45" s="1559">
        <v>7</v>
      </c>
      <c r="L45" s="1556">
        <v>3</v>
      </c>
      <c r="M45" s="1556">
        <v>2</v>
      </c>
      <c r="N45" s="1556">
        <v>65</v>
      </c>
      <c r="O45" s="1554">
        <v>74</v>
      </c>
      <c r="P45" s="1556">
        <v>3</v>
      </c>
    </row>
    <row r="46" spans="1:46" ht="11.1" customHeight="1">
      <c r="A46" s="1553" t="s">
        <v>23</v>
      </c>
      <c r="B46" s="1554">
        <v>9</v>
      </c>
      <c r="C46" s="1554">
        <v>6</v>
      </c>
      <c r="D46" s="1555">
        <f t="shared" si="5"/>
        <v>66.666666666666657</v>
      </c>
      <c r="E46" s="1554">
        <v>3</v>
      </c>
      <c r="F46" s="1555">
        <f t="shared" si="9"/>
        <v>33.333333333333329</v>
      </c>
      <c r="G46" s="1554"/>
      <c r="H46" s="1555"/>
      <c r="I46" s="1567"/>
      <c r="J46" s="1558"/>
      <c r="K46" s="1559"/>
      <c r="L46" s="1556">
        <v>2</v>
      </c>
      <c r="M46" s="1556"/>
      <c r="N46" s="1556">
        <v>7</v>
      </c>
      <c r="O46" s="1554">
        <v>5</v>
      </c>
      <c r="P46" s="1556">
        <v>4</v>
      </c>
    </row>
    <row r="47" spans="1:46" ht="11.1" customHeight="1">
      <c r="A47" s="1553" t="s">
        <v>24</v>
      </c>
      <c r="B47" s="1554">
        <v>31</v>
      </c>
      <c r="C47" s="1554">
        <v>29</v>
      </c>
      <c r="D47" s="1555">
        <f t="shared" si="5"/>
        <v>93.548387096774192</v>
      </c>
      <c r="E47" s="1554">
        <v>2</v>
      </c>
      <c r="F47" s="1555">
        <f t="shared" si="9"/>
        <v>6.4516129032258061</v>
      </c>
      <c r="G47" s="1554"/>
      <c r="H47" s="1555"/>
      <c r="I47" s="1567"/>
      <c r="J47" s="1558"/>
      <c r="K47" s="1559">
        <v>4</v>
      </c>
      <c r="L47" s="1556">
        <v>3</v>
      </c>
      <c r="M47" s="1556">
        <v>2</v>
      </c>
      <c r="N47" s="1556">
        <v>22</v>
      </c>
      <c r="O47" s="1554">
        <v>21</v>
      </c>
      <c r="P47" s="1556">
        <v>10</v>
      </c>
    </row>
    <row r="48" spans="1:46" ht="11.1" customHeight="1">
      <c r="A48" s="1553" t="s">
        <v>25</v>
      </c>
      <c r="B48" s="1554">
        <v>24</v>
      </c>
      <c r="C48" s="1554">
        <v>21</v>
      </c>
      <c r="D48" s="1555">
        <f t="shared" si="5"/>
        <v>87.5</v>
      </c>
      <c r="E48" s="1554">
        <v>3</v>
      </c>
      <c r="F48" s="1555">
        <f t="shared" ref="F48:F55" si="11">(E48/B48)*100</f>
        <v>12.5</v>
      </c>
      <c r="G48" s="1554"/>
      <c r="H48" s="1555"/>
      <c r="I48" s="1567"/>
      <c r="J48" s="1558"/>
      <c r="K48" s="1559">
        <v>5</v>
      </c>
      <c r="L48" s="1556">
        <v>3</v>
      </c>
      <c r="M48" s="1556">
        <v>2</v>
      </c>
      <c r="N48" s="1556">
        <v>14</v>
      </c>
      <c r="O48" s="1554">
        <v>21</v>
      </c>
      <c r="P48" s="1556">
        <v>3</v>
      </c>
    </row>
    <row r="49" spans="1:30" ht="11.1" customHeight="1">
      <c r="A49" s="1547" t="s">
        <v>45</v>
      </c>
      <c r="B49" s="1548">
        <v>55</v>
      </c>
      <c r="C49" s="1548">
        <v>47</v>
      </c>
      <c r="D49" s="1545">
        <f t="shared" si="5"/>
        <v>85.454545454545453</v>
      </c>
      <c r="E49" s="1548">
        <v>8</v>
      </c>
      <c r="F49" s="1545">
        <f t="shared" si="11"/>
        <v>14.545454545454545</v>
      </c>
      <c r="G49" s="1548"/>
      <c r="H49" s="1545"/>
      <c r="I49" s="1566"/>
      <c r="J49" s="1562"/>
      <c r="K49" s="1571">
        <v>42</v>
      </c>
      <c r="L49" s="1573">
        <v>8</v>
      </c>
      <c r="M49" s="1573">
        <v>2</v>
      </c>
      <c r="N49" s="1573">
        <v>3</v>
      </c>
      <c r="O49" s="1548">
        <v>39</v>
      </c>
      <c r="P49" s="1573">
        <v>16</v>
      </c>
    </row>
    <row r="50" spans="1:30" ht="11.1" customHeight="1">
      <c r="A50" s="1547" t="s">
        <v>733</v>
      </c>
      <c r="B50" s="1548">
        <v>691</v>
      </c>
      <c r="C50" s="1548">
        <v>666</v>
      </c>
      <c r="D50" s="1545">
        <f t="shared" si="5"/>
        <v>96.382054992764111</v>
      </c>
      <c r="E50" s="1548">
        <v>25</v>
      </c>
      <c r="F50" s="1545">
        <f t="shared" si="11"/>
        <v>3.6179450072358899</v>
      </c>
      <c r="G50" s="1548"/>
      <c r="H50" s="1545"/>
      <c r="I50" s="1566"/>
      <c r="J50" s="1562"/>
      <c r="K50" s="1571">
        <v>574</v>
      </c>
      <c r="L50" s="1573">
        <v>25</v>
      </c>
      <c r="M50" s="1573">
        <v>42</v>
      </c>
      <c r="N50" s="1573">
        <v>50</v>
      </c>
      <c r="O50" s="1548">
        <v>679</v>
      </c>
      <c r="P50" s="1573">
        <v>12</v>
      </c>
    </row>
    <row r="51" spans="1:30" ht="11.1" customHeight="1">
      <c r="A51" s="1547" t="s">
        <v>130</v>
      </c>
      <c r="B51" s="1548">
        <v>253</v>
      </c>
      <c r="C51" s="1548">
        <v>235</v>
      </c>
      <c r="D51" s="1545">
        <f t="shared" si="5"/>
        <v>92.885375494071141</v>
      </c>
      <c r="E51" s="1548">
        <v>18</v>
      </c>
      <c r="F51" s="1545">
        <f t="shared" si="11"/>
        <v>7.1146245059288544</v>
      </c>
      <c r="G51" s="1548"/>
      <c r="H51" s="1545"/>
      <c r="I51" s="1566"/>
      <c r="J51" s="1569"/>
      <c r="K51" s="1571">
        <v>228</v>
      </c>
      <c r="L51" s="1573">
        <v>14</v>
      </c>
      <c r="M51" s="1573">
        <v>5</v>
      </c>
      <c r="N51" s="1573">
        <v>6</v>
      </c>
      <c r="O51" s="1548">
        <v>239</v>
      </c>
      <c r="P51" s="1573">
        <v>14</v>
      </c>
    </row>
    <row r="52" spans="1:30" ht="11.1" customHeight="1">
      <c r="A52" s="1547" t="s">
        <v>727</v>
      </c>
      <c r="B52" s="1548">
        <v>322</v>
      </c>
      <c r="C52" s="1548">
        <v>313</v>
      </c>
      <c r="D52" s="1545">
        <f t="shared" si="5"/>
        <v>97.204968944099377</v>
      </c>
      <c r="E52" s="1548">
        <v>9</v>
      </c>
      <c r="F52" s="1545">
        <f t="shared" si="11"/>
        <v>2.7950310559006213</v>
      </c>
      <c r="G52" s="1548"/>
      <c r="H52" s="1545"/>
      <c r="I52" s="1566"/>
      <c r="J52" s="1562"/>
      <c r="K52" s="1571">
        <v>137</v>
      </c>
      <c r="L52" s="1573"/>
      <c r="M52" s="1573">
        <v>5</v>
      </c>
      <c r="N52" s="1573">
        <v>180</v>
      </c>
      <c r="O52" s="1548">
        <v>185</v>
      </c>
      <c r="P52" s="1574">
        <v>137</v>
      </c>
    </row>
    <row r="53" spans="1:30" ht="11.1" customHeight="1">
      <c r="A53" s="1547" t="s">
        <v>728</v>
      </c>
      <c r="B53" s="1548">
        <f>SUM(B54:B55)</f>
        <v>723</v>
      </c>
      <c r="C53" s="1548">
        <f>SUM(C54:C55)</f>
        <v>696</v>
      </c>
      <c r="D53" s="1545">
        <f t="shared" si="5"/>
        <v>96.265560165975103</v>
      </c>
      <c r="E53" s="1548">
        <f>SUM(E54:E55)</f>
        <v>27</v>
      </c>
      <c r="F53" s="1545">
        <f t="shared" si="11"/>
        <v>3.7344398340248963</v>
      </c>
      <c r="G53" s="1548"/>
      <c r="H53" s="1545"/>
      <c r="I53" s="1566"/>
      <c r="J53" s="1569"/>
      <c r="K53" s="1571">
        <f t="shared" ref="K53:P53" si="12">SUM(K54:K55)</f>
        <v>636</v>
      </c>
      <c r="L53" s="1573">
        <f t="shared" si="12"/>
        <v>3</v>
      </c>
      <c r="M53" s="1573">
        <f t="shared" si="12"/>
        <v>22</v>
      </c>
      <c r="N53" s="1573">
        <f t="shared" si="12"/>
        <v>62</v>
      </c>
      <c r="O53" s="1573">
        <f t="shared" si="12"/>
        <v>719</v>
      </c>
      <c r="P53" s="1573">
        <f t="shared" si="12"/>
        <v>4</v>
      </c>
    </row>
    <row r="54" spans="1:30" ht="11.1" customHeight="1">
      <c r="A54" s="1553" t="s">
        <v>1246</v>
      </c>
      <c r="B54" s="1575">
        <v>670</v>
      </c>
      <c r="C54" s="1554">
        <v>645</v>
      </c>
      <c r="D54" s="1555">
        <f t="shared" si="5"/>
        <v>96.268656716417908</v>
      </c>
      <c r="E54" s="1576">
        <v>25</v>
      </c>
      <c r="F54" s="1555">
        <f t="shared" si="11"/>
        <v>3.7313432835820892</v>
      </c>
      <c r="G54" s="1577"/>
      <c r="H54" s="1578"/>
      <c r="I54" s="1579"/>
      <c r="J54" s="1578"/>
      <c r="K54" s="1580">
        <v>600</v>
      </c>
      <c r="L54" s="1579">
        <v>1</v>
      </c>
      <c r="M54" s="1581">
        <v>19</v>
      </c>
      <c r="N54" s="1581">
        <v>50</v>
      </c>
      <c r="O54" s="1554">
        <v>668</v>
      </c>
      <c r="P54" s="1582">
        <v>2</v>
      </c>
    </row>
    <row r="55" spans="1:30" ht="11.1" customHeight="1">
      <c r="A55" s="1583" t="s">
        <v>1209</v>
      </c>
      <c r="B55" s="1584">
        <v>53</v>
      </c>
      <c r="C55" s="1554">
        <v>51</v>
      </c>
      <c r="D55" s="1555">
        <f t="shared" si="5"/>
        <v>96.226415094339629</v>
      </c>
      <c r="E55" s="1585">
        <v>2</v>
      </c>
      <c r="F55" s="1555">
        <f t="shared" si="11"/>
        <v>3.7735849056603774</v>
      </c>
      <c r="G55" s="1564"/>
      <c r="H55" s="1586"/>
      <c r="I55" s="1564"/>
      <c r="J55" s="1578"/>
      <c r="K55" s="1554">
        <v>36</v>
      </c>
      <c r="L55" s="1564">
        <v>2</v>
      </c>
      <c r="M55" s="1584">
        <v>3</v>
      </c>
      <c r="N55" s="1584">
        <v>12</v>
      </c>
      <c r="O55" s="1554">
        <v>51</v>
      </c>
      <c r="P55" s="1587">
        <v>2</v>
      </c>
    </row>
    <row r="56" spans="1:30" ht="15" customHeight="1">
      <c r="A56" s="1588"/>
      <c r="H56" s="1551"/>
      <c r="O56" s="1589" t="s">
        <v>408</v>
      </c>
      <c r="P56" s="1590"/>
    </row>
    <row r="57" spans="1:30">
      <c r="A57" s="1591"/>
      <c r="B57" s="1592"/>
      <c r="C57" s="1592"/>
      <c r="D57" s="1592"/>
      <c r="E57" s="1592"/>
      <c r="F57" s="1592"/>
      <c r="G57" s="1592"/>
      <c r="H57" s="1593"/>
      <c r="I57" s="1592"/>
      <c r="J57" s="1592"/>
      <c r="K57" s="1592"/>
      <c r="L57" s="1592"/>
      <c r="M57" s="1592"/>
      <c r="N57" s="1592"/>
      <c r="O57" s="1592"/>
      <c r="P57" s="1552"/>
    </row>
    <row r="58" spans="1:30" ht="11.25" customHeight="1">
      <c r="A58" s="1592"/>
      <c r="B58" s="1592"/>
      <c r="C58" s="1592"/>
      <c r="D58" s="1592"/>
      <c r="E58" s="1592"/>
      <c r="F58" s="1592"/>
      <c r="G58" s="1592"/>
      <c r="H58" s="1593"/>
      <c r="I58" s="1592"/>
      <c r="J58" s="1592"/>
      <c r="K58" s="1592"/>
      <c r="L58" s="1592"/>
      <c r="M58" s="1592"/>
      <c r="N58" s="1592"/>
      <c r="O58" s="1592"/>
      <c r="P58" s="1552"/>
    </row>
    <row r="59" spans="1:30" ht="11.25" customHeight="1">
      <c r="H59" s="1551"/>
      <c r="P59" s="1552"/>
    </row>
    <row r="60" spans="1:30">
      <c r="H60" s="1551"/>
      <c r="P60" s="1552"/>
    </row>
    <row r="61" spans="1:30">
      <c r="H61" s="1551"/>
      <c r="P61" s="1552"/>
      <c r="AB61" s="1552"/>
      <c r="AD61" s="1552"/>
    </row>
    <row r="62" spans="1:30">
      <c r="B62" s="1594"/>
      <c r="E62" s="1594"/>
      <c r="H62" s="1551"/>
      <c r="P62" s="1552"/>
      <c r="AB62" s="1552"/>
      <c r="AD62" s="1552"/>
    </row>
    <row r="63" spans="1:30">
      <c r="H63" s="1551"/>
      <c r="P63" s="1552"/>
      <c r="AB63" s="1552"/>
      <c r="AD63" s="1552"/>
    </row>
    <row r="64" spans="1:30">
      <c r="H64" s="1551"/>
      <c r="P64" s="1552"/>
      <c r="AB64" s="1552"/>
      <c r="AD64" s="1552"/>
    </row>
    <row r="65" spans="16:36">
      <c r="P65" s="1552"/>
      <c r="AB65" s="1552"/>
      <c r="AD65" s="1552"/>
    </row>
    <row r="66" spans="16:36">
      <c r="P66" s="1552"/>
      <c r="AB66" s="1552"/>
      <c r="AD66" s="1552"/>
    </row>
    <row r="67" spans="16:36">
      <c r="P67" s="1552"/>
      <c r="AH67" s="1552"/>
      <c r="AJ67" s="1552"/>
    </row>
    <row r="68" spans="16:36">
      <c r="P68" s="1552"/>
    </row>
    <row r="69" spans="16:36">
      <c r="P69" s="1552"/>
      <c r="AB69" s="1552"/>
      <c r="AD69" s="1552"/>
    </row>
    <row r="70" spans="16:36">
      <c r="P70" s="1552"/>
    </row>
    <row r="97" spans="22:22">
      <c r="V97" s="1515" t="s">
        <v>396</v>
      </c>
    </row>
    <row r="141" spans="61:61">
      <c r="BI141" s="1515" t="s">
        <v>396</v>
      </c>
    </row>
  </sheetData>
  <sheetProtection password="CA55" sheet="1" objects="1" scenarios="1"/>
  <mergeCells count="5">
    <mergeCell ref="C6:J6"/>
    <mergeCell ref="A1:P1"/>
    <mergeCell ref="A2:P2"/>
    <mergeCell ref="A3:P3"/>
    <mergeCell ref="A5:P5"/>
  </mergeCells>
  <phoneticPr fontId="101" type="noConversion"/>
  <printOptions horizontalCentered="1"/>
  <pageMargins left="0.7165354330708662" right="0.75" top="0.78740157480314965" bottom="1" header="0.19685039370078741" footer="0"/>
  <pageSetup scale="85" firstPageNumber="43" orientation="landscape" useFirstPageNumber="1" horizontalDpi="300" verticalDpi="300" r:id="rId1"/>
  <headerFooter alignWithMargins="0">
    <oddHeader>&amp;R&amp;"Helv,Negrita"&amp;12&amp;[44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syncVertical="1" syncRef="A4" transitionEvaluation="1"/>
  <dimension ref="A1:BI109"/>
  <sheetViews>
    <sheetView showGridLines="0" topLeftCell="A4" workbookViewId="0">
      <selection activeCell="C38" sqref="C38"/>
    </sheetView>
  </sheetViews>
  <sheetFormatPr baseColWidth="10" defaultColWidth="9.83203125" defaultRowHeight="10.5"/>
  <cols>
    <col min="1" max="1" width="32.5" style="3015" customWidth="1"/>
    <col min="2" max="2" width="14.6640625" style="3015" customWidth="1"/>
    <col min="3" max="3" width="8.83203125" style="3015" customWidth="1"/>
    <col min="4" max="6" width="6.83203125" style="3015" customWidth="1"/>
    <col min="7" max="8" width="5.83203125" style="3015" customWidth="1"/>
    <col min="9" max="9" width="9.33203125" style="3015" customWidth="1"/>
    <col min="10" max="10" width="6.83203125" style="3015" customWidth="1"/>
    <col min="11" max="11" width="11" style="3015" customWidth="1"/>
    <col min="12" max="13" width="10.1640625" style="3015" customWidth="1"/>
    <col min="14" max="14" width="7.83203125" style="3015" customWidth="1"/>
    <col min="15" max="15" width="0" style="3015" hidden="1" customWidth="1"/>
    <col min="16" max="16" width="12.6640625" style="3015" customWidth="1"/>
    <col min="17" max="20" width="9.83203125" style="3015"/>
    <col min="21" max="21" width="2.83203125" style="3015" customWidth="1"/>
    <col min="22" max="22" width="36.83203125" style="3015" customWidth="1"/>
    <col min="23" max="16384" width="9.83203125" style="3015"/>
  </cols>
  <sheetData>
    <row r="1" spans="1:48" ht="20.25" customHeight="1">
      <c r="A1" s="3534" t="s">
        <v>359</v>
      </c>
      <c r="B1" s="3534"/>
      <c r="C1" s="3534"/>
      <c r="D1" s="3534"/>
      <c r="E1" s="3534"/>
      <c r="F1" s="3534"/>
      <c r="G1" s="3534"/>
      <c r="H1" s="3534"/>
      <c r="I1" s="3534"/>
      <c r="J1" s="3534"/>
      <c r="K1" s="3534"/>
      <c r="L1" s="3534"/>
      <c r="M1" s="3534"/>
      <c r="N1" s="3534"/>
      <c r="O1" s="3534"/>
      <c r="P1" s="3534"/>
    </row>
    <row r="2" spans="1:48" ht="12" customHeight="1">
      <c r="A2" s="3016"/>
      <c r="B2" s="3017"/>
      <c r="C2" s="3017"/>
      <c r="D2" s="3017"/>
      <c r="E2" s="3017"/>
      <c r="F2" s="3017"/>
      <c r="G2" s="3017"/>
      <c r="H2" s="3017"/>
      <c r="I2" s="3017"/>
      <c r="J2" s="3017"/>
      <c r="K2" s="3017"/>
      <c r="L2" s="3017"/>
      <c r="M2" s="3017"/>
      <c r="N2" s="3017"/>
      <c r="O2" s="3018"/>
      <c r="P2" s="3016"/>
    </row>
    <row r="3" spans="1:48" ht="12" customHeight="1">
      <c r="A3" s="3535" t="s">
        <v>940</v>
      </c>
      <c r="B3" s="3535"/>
      <c r="C3" s="3535"/>
      <c r="D3" s="3535"/>
      <c r="E3" s="3535"/>
      <c r="F3" s="3535"/>
      <c r="G3" s="3535"/>
      <c r="H3" s="3535"/>
      <c r="I3" s="3535"/>
      <c r="J3" s="3535"/>
      <c r="K3" s="3535"/>
      <c r="L3" s="3535"/>
      <c r="M3" s="3535"/>
      <c r="N3" s="3535"/>
      <c r="O3" s="3535"/>
      <c r="P3" s="3535"/>
    </row>
    <row r="4" spans="1:48" ht="12" customHeight="1">
      <c r="A4" s="3535" t="s">
        <v>1015</v>
      </c>
      <c r="B4" s="3535"/>
      <c r="C4" s="3535"/>
      <c r="D4" s="3535"/>
      <c r="E4" s="3535"/>
      <c r="F4" s="3535"/>
      <c r="G4" s="3535"/>
      <c r="H4" s="3535"/>
      <c r="I4" s="3535"/>
      <c r="J4" s="3535"/>
      <c r="K4" s="3535"/>
      <c r="L4" s="3535"/>
      <c r="M4" s="3535"/>
      <c r="N4" s="3535"/>
      <c r="O4" s="3535"/>
      <c r="P4" s="3535"/>
    </row>
    <row r="5" spans="1:48" ht="12" customHeight="1">
      <c r="A5" s="3016"/>
      <c r="B5" s="3016"/>
      <c r="C5" s="3016"/>
      <c r="D5" s="3016"/>
      <c r="E5" s="3016"/>
      <c r="F5" s="3016"/>
      <c r="G5" s="3016"/>
      <c r="H5" s="3016"/>
      <c r="I5" s="3016"/>
      <c r="J5" s="3016"/>
      <c r="K5" s="3016"/>
      <c r="L5" s="3016"/>
      <c r="M5" s="3016"/>
      <c r="N5" s="3016"/>
      <c r="O5" s="3016"/>
      <c r="P5" s="3016"/>
      <c r="AV5" s="3019" t="s">
        <v>396</v>
      </c>
    </row>
    <row r="6" spans="1:48" ht="12" customHeight="1">
      <c r="A6" s="3536" t="s">
        <v>941</v>
      </c>
      <c r="B6" s="3536"/>
      <c r="C6" s="3536"/>
      <c r="D6" s="3536"/>
      <c r="E6" s="3536"/>
      <c r="F6" s="3536"/>
      <c r="G6" s="3536"/>
      <c r="H6" s="3536"/>
      <c r="I6" s="3536"/>
      <c r="J6" s="3536"/>
      <c r="K6" s="3536"/>
      <c r="L6" s="3536"/>
      <c r="M6" s="3536"/>
      <c r="N6" s="3536"/>
      <c r="O6" s="3536"/>
      <c r="P6" s="3536"/>
    </row>
    <row r="7" spans="1:48" ht="10.5" hidden="1" customHeight="1">
      <c r="A7" s="3020"/>
      <c r="B7" s="3021"/>
      <c r="C7" s="3020"/>
      <c r="D7" s="3022"/>
      <c r="E7" s="3022"/>
      <c r="F7" s="3022"/>
      <c r="G7" s="3021"/>
      <c r="H7" s="3021"/>
      <c r="I7" s="3021"/>
      <c r="J7" s="3021"/>
      <c r="K7" s="3021"/>
      <c r="L7" s="3021"/>
      <c r="M7" s="3021"/>
      <c r="N7" s="3021"/>
      <c r="O7" s="3021"/>
      <c r="P7" s="3023"/>
    </row>
    <row r="8" spans="1:48" ht="15" customHeight="1">
      <c r="A8" s="3024"/>
      <c r="B8" s="3025"/>
      <c r="C8" s="3026"/>
      <c r="D8" s="3026"/>
      <c r="E8" s="3026"/>
      <c r="F8" s="3026"/>
      <c r="G8" s="3027"/>
      <c r="H8" s="3027"/>
      <c r="I8" s="3027"/>
      <c r="J8" s="3025"/>
      <c r="K8" s="3027"/>
      <c r="L8" s="3027"/>
      <c r="M8" s="3027"/>
      <c r="N8" s="3028"/>
      <c r="O8" s="3029"/>
      <c r="P8" s="3030"/>
    </row>
    <row r="9" spans="1:48" ht="15" customHeight="1">
      <c r="A9" s="3024"/>
      <c r="B9" s="3031" t="s">
        <v>464</v>
      </c>
      <c r="C9" s="3032"/>
      <c r="D9" s="3033"/>
      <c r="E9" s="3034" t="s">
        <v>110</v>
      </c>
      <c r="F9" s="3033"/>
      <c r="G9" s="3033"/>
      <c r="H9" s="3033"/>
      <c r="I9" s="3033"/>
      <c r="J9" s="3029"/>
      <c r="K9" s="3531" t="s">
        <v>111</v>
      </c>
      <c r="L9" s="3532"/>
      <c r="M9" s="3532"/>
      <c r="N9" s="3533"/>
      <c r="O9" s="3035"/>
      <c r="P9" s="3031" t="s">
        <v>112</v>
      </c>
    </row>
    <row r="10" spans="1:48" ht="15" customHeight="1">
      <c r="A10" s="3036" t="s">
        <v>411</v>
      </c>
      <c r="B10" s="3031" t="s">
        <v>363</v>
      </c>
      <c r="C10" s="3037" t="s">
        <v>113</v>
      </c>
      <c r="D10" s="3038"/>
      <c r="E10" s="3039" t="s">
        <v>114</v>
      </c>
      <c r="F10" s="3040"/>
      <c r="G10" s="3037" t="s">
        <v>115</v>
      </c>
      <c r="H10" s="3041"/>
      <c r="I10" s="3042" t="s">
        <v>116</v>
      </c>
      <c r="J10" s="3043"/>
      <c r="K10" s="3044" t="s">
        <v>117</v>
      </c>
      <c r="L10" s="3039" t="s">
        <v>118</v>
      </c>
      <c r="M10" s="3039" t="s">
        <v>119</v>
      </c>
      <c r="N10" s="3045" t="s">
        <v>15</v>
      </c>
      <c r="O10" s="3046" t="s">
        <v>120</v>
      </c>
      <c r="P10" s="3047" t="s">
        <v>121</v>
      </c>
      <c r="S10" s="3019" t="s">
        <v>396</v>
      </c>
    </row>
    <row r="11" spans="1:48" ht="15" customHeight="1">
      <c r="A11" s="3048"/>
      <c r="B11" s="3049"/>
      <c r="C11" s="3050" t="s">
        <v>122</v>
      </c>
      <c r="D11" s="3051" t="s">
        <v>1360</v>
      </c>
      <c r="E11" s="3052" t="s">
        <v>123</v>
      </c>
      <c r="F11" s="3052" t="s">
        <v>1360</v>
      </c>
      <c r="G11" s="3050" t="s">
        <v>124</v>
      </c>
      <c r="H11" s="3053" t="s">
        <v>1360</v>
      </c>
      <c r="I11" s="3053" t="s">
        <v>125</v>
      </c>
      <c r="J11" s="3054" t="s">
        <v>1360</v>
      </c>
      <c r="K11" s="3055"/>
      <c r="L11" s="3052" t="s">
        <v>126</v>
      </c>
      <c r="M11" s="3052" t="s">
        <v>127</v>
      </c>
      <c r="N11" s="3056"/>
      <c r="O11" s="3057" t="s">
        <v>128</v>
      </c>
      <c r="P11" s="3051" t="s">
        <v>942</v>
      </c>
    </row>
    <row r="12" spans="1:48" ht="30" customHeight="1">
      <c r="A12" s="3058" t="s">
        <v>380</v>
      </c>
      <c r="B12" s="3059">
        <f>SUM(B13:B28)</f>
        <v>12049</v>
      </c>
      <c r="C12" s="3059">
        <f>SUM(C13:C28)</f>
        <v>11823</v>
      </c>
      <c r="D12" s="3060">
        <f t="shared" ref="D12:D28" si="0">(C12/B12)*100</f>
        <v>98.124325670180099</v>
      </c>
      <c r="E12" s="3059">
        <f>SUM(E13:E28)</f>
        <v>219</v>
      </c>
      <c r="F12" s="3061">
        <f t="shared" ref="F12:F28" si="1">(E12/B12)*100</f>
        <v>1.8175782222591086</v>
      </c>
      <c r="G12" s="3059"/>
      <c r="H12" s="3061"/>
      <c r="I12" s="3059">
        <f>SUM(I13:I28)</f>
        <v>7</v>
      </c>
      <c r="J12" s="3061">
        <f>(I12/B12)*100</f>
        <v>5.8096107560793427E-2</v>
      </c>
      <c r="K12" s="3059">
        <f>SUM(K13:K28)</f>
        <v>11510</v>
      </c>
      <c r="L12" s="3059">
        <f>SUM(L13:L28)</f>
        <v>196</v>
      </c>
      <c r="M12" s="3059">
        <f>SUM(M13:M28)</f>
        <v>273</v>
      </c>
      <c r="N12" s="3059">
        <f>SUM(N13:N28)</f>
        <v>70</v>
      </c>
      <c r="O12" s="3062"/>
      <c r="P12" s="3063">
        <f>SUM(P13:P28)</f>
        <v>225</v>
      </c>
    </row>
    <row r="13" spans="1:48" ht="30" customHeight="1">
      <c r="A13" s="3064" t="s">
        <v>943</v>
      </c>
      <c r="B13" s="3065">
        <f t="shared" ref="B13:B28" si="2">SUM(C13+E13+G13+I13)</f>
        <v>3383</v>
      </c>
      <c r="C13" s="3065">
        <v>3375</v>
      </c>
      <c r="D13" s="3066">
        <f t="shared" si="0"/>
        <v>99.763523499852198</v>
      </c>
      <c r="E13" s="3065">
        <v>8</v>
      </c>
      <c r="F13" s="3067">
        <f t="shared" si="1"/>
        <v>0.23647650014779784</v>
      </c>
      <c r="G13" s="3065"/>
      <c r="H13" s="3068"/>
      <c r="I13" s="3065"/>
      <c r="J13" s="3068"/>
      <c r="K13" s="3065">
        <v>3365</v>
      </c>
      <c r="L13" s="3065">
        <v>8</v>
      </c>
      <c r="M13" s="3065">
        <v>10</v>
      </c>
      <c r="N13" s="3065"/>
      <c r="O13" s="3068"/>
      <c r="P13" s="3065">
        <v>8</v>
      </c>
      <c r="Q13" s="3069">
        <f t="shared" ref="Q13:Q28" si="3">SUM(K13:P13)</f>
        <v>3391</v>
      </c>
      <c r="X13" s="3070"/>
      <c r="Z13" s="3070"/>
    </row>
    <row r="14" spans="1:48" ht="30" customHeight="1">
      <c r="A14" s="3064" t="s">
        <v>944</v>
      </c>
      <c r="B14" s="3065">
        <f t="shared" si="2"/>
        <v>835</v>
      </c>
      <c r="C14" s="3065">
        <v>835</v>
      </c>
      <c r="D14" s="3066">
        <f t="shared" si="0"/>
        <v>100</v>
      </c>
      <c r="E14" s="3065"/>
      <c r="F14" s="3067">
        <f t="shared" si="1"/>
        <v>0</v>
      </c>
      <c r="G14" s="3065"/>
      <c r="H14" s="3068"/>
      <c r="I14" s="3065"/>
      <c r="J14" s="3068"/>
      <c r="K14" s="3065">
        <v>820</v>
      </c>
      <c r="L14" s="3065"/>
      <c r="M14" s="3065">
        <v>15</v>
      </c>
      <c r="N14" s="3065"/>
      <c r="O14" s="3068"/>
      <c r="P14" s="3065"/>
      <c r="Q14" s="3069">
        <f t="shared" si="3"/>
        <v>835</v>
      </c>
      <c r="X14" s="3070"/>
      <c r="Z14" s="3070"/>
    </row>
    <row r="15" spans="1:48" ht="30" customHeight="1">
      <c r="A15" s="3064" t="s">
        <v>945</v>
      </c>
      <c r="B15" s="3065">
        <f t="shared" si="2"/>
        <v>1141</v>
      </c>
      <c r="C15" s="3065">
        <v>1137</v>
      </c>
      <c r="D15" s="3066">
        <f t="shared" si="0"/>
        <v>99.649430324276949</v>
      </c>
      <c r="E15" s="3065">
        <v>4</v>
      </c>
      <c r="F15" s="3067">
        <f t="shared" si="1"/>
        <v>0.35056967572304998</v>
      </c>
      <c r="G15" s="3065"/>
      <c r="H15" s="3068"/>
      <c r="I15" s="3065"/>
      <c r="J15" s="3071"/>
      <c r="K15" s="3065">
        <v>1141</v>
      </c>
      <c r="L15" s="3065"/>
      <c r="M15" s="3065"/>
      <c r="N15" s="3065"/>
      <c r="O15" s="3068"/>
      <c r="P15" s="3068">
        <v>4</v>
      </c>
      <c r="Q15" s="3069">
        <f t="shared" si="3"/>
        <v>1145</v>
      </c>
    </row>
    <row r="16" spans="1:48" ht="30" customHeight="1">
      <c r="A16" s="3064" t="s">
        <v>946</v>
      </c>
      <c r="B16" s="3065">
        <f t="shared" si="2"/>
        <v>970</v>
      </c>
      <c r="C16" s="3065">
        <v>967</v>
      </c>
      <c r="D16" s="3066">
        <f t="shared" si="0"/>
        <v>99.690721649484544</v>
      </c>
      <c r="E16" s="3065">
        <v>3</v>
      </c>
      <c r="F16" s="3067">
        <f t="shared" si="1"/>
        <v>0.30927835051546393</v>
      </c>
      <c r="G16" s="3065"/>
      <c r="H16" s="3068"/>
      <c r="I16" s="3065"/>
      <c r="J16" s="3068"/>
      <c r="K16" s="3065">
        <v>910</v>
      </c>
      <c r="L16" s="3065">
        <v>3</v>
      </c>
      <c r="M16" s="3065">
        <v>57</v>
      </c>
      <c r="N16" s="3065"/>
      <c r="O16" s="3068"/>
      <c r="P16" s="3065">
        <v>3</v>
      </c>
      <c r="Q16" s="3069">
        <f t="shared" si="3"/>
        <v>973</v>
      </c>
    </row>
    <row r="17" spans="1:46" ht="30" customHeight="1">
      <c r="A17" s="3064" t="s">
        <v>947</v>
      </c>
      <c r="B17" s="3065">
        <f t="shared" si="2"/>
        <v>973</v>
      </c>
      <c r="C17" s="3065">
        <v>966</v>
      </c>
      <c r="D17" s="3066">
        <f t="shared" si="0"/>
        <v>99.280575539568346</v>
      </c>
      <c r="E17" s="3065">
        <v>6</v>
      </c>
      <c r="F17" s="3067">
        <f t="shared" si="1"/>
        <v>0.61664953751284679</v>
      </c>
      <c r="G17" s="3065"/>
      <c r="H17" s="3068"/>
      <c r="I17" s="3065">
        <v>1</v>
      </c>
      <c r="J17" s="3067"/>
      <c r="K17" s="3065">
        <v>968</v>
      </c>
      <c r="L17" s="3065">
        <v>5</v>
      </c>
      <c r="M17" s="3065"/>
      <c r="N17" s="3065"/>
      <c r="O17" s="3068"/>
      <c r="P17" s="3065">
        <v>6</v>
      </c>
      <c r="Q17" s="3069">
        <f t="shared" si="3"/>
        <v>979</v>
      </c>
      <c r="X17" s="3070"/>
      <c r="Z17" s="3070"/>
    </row>
    <row r="18" spans="1:46" ht="30" customHeight="1">
      <c r="A18" s="3064" t="s">
        <v>948</v>
      </c>
      <c r="B18" s="3065">
        <f t="shared" si="2"/>
        <v>376</v>
      </c>
      <c r="C18" s="3065">
        <v>376</v>
      </c>
      <c r="D18" s="3066">
        <f t="shared" si="0"/>
        <v>100</v>
      </c>
      <c r="E18" s="3065"/>
      <c r="F18" s="3067">
        <f t="shared" si="1"/>
        <v>0</v>
      </c>
      <c r="G18" s="3065"/>
      <c r="H18" s="3068"/>
      <c r="I18" s="3065"/>
      <c r="J18" s="3068"/>
      <c r="K18" s="3065">
        <v>362</v>
      </c>
      <c r="L18" s="3065"/>
      <c r="M18" s="3065">
        <v>14</v>
      </c>
      <c r="N18" s="3065"/>
      <c r="O18" s="3068"/>
      <c r="P18" s="3065"/>
      <c r="Q18" s="3069">
        <f t="shared" si="3"/>
        <v>376</v>
      </c>
      <c r="X18" s="3070"/>
      <c r="Z18" s="3070"/>
    </row>
    <row r="19" spans="1:46" ht="30" customHeight="1">
      <c r="A19" s="3064" t="s">
        <v>949</v>
      </c>
      <c r="B19" s="3065">
        <f t="shared" si="2"/>
        <v>559</v>
      </c>
      <c r="C19" s="3065">
        <v>556</v>
      </c>
      <c r="D19" s="3066">
        <f t="shared" si="0"/>
        <v>99.463327370304114</v>
      </c>
      <c r="E19" s="3065">
        <v>3</v>
      </c>
      <c r="F19" s="3067">
        <f t="shared" si="1"/>
        <v>0.53667262969588547</v>
      </c>
      <c r="G19" s="3065"/>
      <c r="H19" s="3068"/>
      <c r="I19" s="3065"/>
      <c r="J19" s="3068"/>
      <c r="K19" s="3065">
        <v>532</v>
      </c>
      <c r="L19" s="3065">
        <v>2</v>
      </c>
      <c r="M19" s="3065">
        <v>17</v>
      </c>
      <c r="N19" s="3065">
        <v>8</v>
      </c>
      <c r="O19" s="3068"/>
      <c r="P19" s="3065">
        <v>3</v>
      </c>
      <c r="Q19" s="3069">
        <f t="shared" si="3"/>
        <v>562</v>
      </c>
    </row>
    <row r="20" spans="1:46" ht="30" customHeight="1">
      <c r="A20" s="3064" t="s">
        <v>950</v>
      </c>
      <c r="B20" s="3065">
        <f t="shared" si="2"/>
        <v>363</v>
      </c>
      <c r="C20" s="3065">
        <v>362</v>
      </c>
      <c r="D20" s="3066">
        <f t="shared" si="0"/>
        <v>99.724517906336089</v>
      </c>
      <c r="E20" s="3065">
        <v>1</v>
      </c>
      <c r="F20" s="3067">
        <f t="shared" si="1"/>
        <v>0.27548209366391185</v>
      </c>
      <c r="G20" s="3065"/>
      <c r="H20" s="3068"/>
      <c r="I20" s="3065"/>
      <c r="J20" s="3068"/>
      <c r="K20" s="3065">
        <v>348</v>
      </c>
      <c r="L20" s="3065">
        <v>1</v>
      </c>
      <c r="M20" s="3065">
        <v>11</v>
      </c>
      <c r="N20" s="3065">
        <v>3</v>
      </c>
      <c r="O20" s="3068"/>
      <c r="P20" s="3065">
        <v>1</v>
      </c>
      <c r="Q20" s="3069">
        <f t="shared" si="3"/>
        <v>364</v>
      </c>
      <c r="X20" s="3070"/>
      <c r="Z20" s="3070"/>
    </row>
    <row r="21" spans="1:46" ht="30" customHeight="1">
      <c r="A21" s="3064" t="s">
        <v>951</v>
      </c>
      <c r="B21" s="3065">
        <f t="shared" si="2"/>
        <v>255</v>
      </c>
      <c r="C21" s="3065">
        <v>255</v>
      </c>
      <c r="D21" s="3066">
        <f t="shared" si="0"/>
        <v>100</v>
      </c>
      <c r="E21" s="3065"/>
      <c r="F21" s="3067">
        <f t="shared" si="1"/>
        <v>0</v>
      </c>
      <c r="G21" s="3065"/>
      <c r="H21" s="3068"/>
      <c r="I21" s="3065"/>
      <c r="J21" s="3068"/>
      <c r="K21" s="3065">
        <v>249</v>
      </c>
      <c r="L21" s="3065"/>
      <c r="M21" s="3065">
        <v>6</v>
      </c>
      <c r="N21" s="3065"/>
      <c r="O21" s="3068"/>
      <c r="P21" s="3068"/>
      <c r="Q21" s="3069">
        <f t="shared" si="3"/>
        <v>255</v>
      </c>
      <c r="X21" s="3070"/>
      <c r="Z21" s="3070"/>
    </row>
    <row r="22" spans="1:46" ht="30" customHeight="1">
      <c r="A22" s="3064" t="s">
        <v>952</v>
      </c>
      <c r="B22" s="3065">
        <f t="shared" si="2"/>
        <v>293</v>
      </c>
      <c r="C22" s="3065">
        <v>290</v>
      </c>
      <c r="D22" s="3066">
        <f t="shared" si="0"/>
        <v>98.976109215017061</v>
      </c>
      <c r="E22" s="3065">
        <v>3</v>
      </c>
      <c r="F22" s="3067">
        <f t="shared" si="1"/>
        <v>1.0238907849829351</v>
      </c>
      <c r="G22" s="3065"/>
      <c r="H22" s="3068"/>
      <c r="I22" s="3065"/>
      <c r="J22" s="3068"/>
      <c r="K22" s="3065">
        <v>263</v>
      </c>
      <c r="L22" s="3065">
        <v>1</v>
      </c>
      <c r="M22" s="3065">
        <v>23</v>
      </c>
      <c r="N22" s="3065">
        <v>6</v>
      </c>
      <c r="O22" s="3068"/>
      <c r="P22" s="3065">
        <v>3</v>
      </c>
      <c r="Q22" s="3069">
        <f t="shared" si="3"/>
        <v>296</v>
      </c>
      <c r="X22" s="3070"/>
      <c r="Z22" s="3070"/>
    </row>
    <row r="23" spans="1:46" ht="30" customHeight="1">
      <c r="A23" s="3064" t="s">
        <v>953</v>
      </c>
      <c r="B23" s="3065">
        <f t="shared" si="2"/>
        <v>284</v>
      </c>
      <c r="C23" s="3065">
        <v>284</v>
      </c>
      <c r="D23" s="3066">
        <f t="shared" si="0"/>
        <v>100</v>
      </c>
      <c r="E23" s="3065"/>
      <c r="F23" s="3067">
        <f t="shared" si="1"/>
        <v>0</v>
      </c>
      <c r="G23" s="3065"/>
      <c r="H23" s="3068"/>
      <c r="I23" s="3065"/>
      <c r="J23" s="3068"/>
      <c r="K23" s="3065">
        <v>284</v>
      </c>
      <c r="L23" s="3065"/>
      <c r="M23" s="3065"/>
      <c r="N23" s="3065"/>
      <c r="O23" s="3068"/>
      <c r="P23" s="3065"/>
      <c r="Q23" s="3069">
        <f t="shared" si="3"/>
        <v>284</v>
      </c>
      <c r="X23" s="3070"/>
      <c r="Z23" s="3070"/>
    </row>
    <row r="24" spans="1:46" ht="30" customHeight="1">
      <c r="A24" s="3064" t="s">
        <v>954</v>
      </c>
      <c r="B24" s="3065">
        <f t="shared" si="2"/>
        <v>223</v>
      </c>
      <c r="C24" s="3065">
        <v>222</v>
      </c>
      <c r="D24" s="3066">
        <f t="shared" si="0"/>
        <v>99.551569506726452</v>
      </c>
      <c r="E24" s="3065">
        <v>1</v>
      </c>
      <c r="F24" s="3067">
        <f t="shared" si="1"/>
        <v>0.44843049327354262</v>
      </c>
      <c r="G24" s="3065"/>
      <c r="H24" s="3068"/>
      <c r="I24" s="3065"/>
      <c r="J24" s="3068"/>
      <c r="K24" s="3065">
        <v>222</v>
      </c>
      <c r="L24" s="3065"/>
      <c r="M24" s="3065"/>
      <c r="N24" s="3065">
        <v>1</v>
      </c>
      <c r="O24" s="3068"/>
      <c r="P24" s="3065">
        <v>1</v>
      </c>
      <c r="Q24" s="3069">
        <f t="shared" si="3"/>
        <v>224</v>
      </c>
      <c r="X24" s="3070"/>
      <c r="Z24" s="3070"/>
    </row>
    <row r="25" spans="1:46" ht="30" customHeight="1">
      <c r="A25" s="3064" t="s">
        <v>955</v>
      </c>
      <c r="B25" s="3065">
        <f t="shared" si="2"/>
        <v>1623</v>
      </c>
      <c r="C25" s="3065">
        <v>1622</v>
      </c>
      <c r="D25" s="3066">
        <f t="shared" si="0"/>
        <v>99.938385705483668</v>
      </c>
      <c r="E25" s="3065">
        <v>1</v>
      </c>
      <c r="F25" s="3067">
        <f t="shared" si="1"/>
        <v>6.1614294516327793E-2</v>
      </c>
      <c r="G25" s="3065"/>
      <c r="H25" s="3068"/>
      <c r="I25" s="3065"/>
      <c r="J25" s="3068"/>
      <c r="K25" s="3065">
        <v>1465</v>
      </c>
      <c r="L25" s="3065">
        <v>1</v>
      </c>
      <c r="M25" s="3065">
        <v>116</v>
      </c>
      <c r="N25" s="3065">
        <v>41</v>
      </c>
      <c r="O25" s="3068"/>
      <c r="P25" s="3065">
        <v>1</v>
      </c>
      <c r="Q25" s="3069">
        <f t="shared" si="3"/>
        <v>1624</v>
      </c>
      <c r="X25" s="3070"/>
      <c r="Z25" s="3070"/>
      <c r="AB25" s="3070"/>
      <c r="AD25" s="3070"/>
      <c r="AF25" s="3070"/>
      <c r="AH25" s="3070"/>
      <c r="AJ25" s="3070"/>
      <c r="AL25" s="3070"/>
      <c r="AN25" s="3070"/>
      <c r="AP25" s="3070"/>
      <c r="AR25" s="3070"/>
      <c r="AT25" s="3070"/>
    </row>
    <row r="26" spans="1:46" ht="30" customHeight="1">
      <c r="A26" s="3064" t="s">
        <v>956</v>
      </c>
      <c r="B26" s="3065">
        <f t="shared" si="2"/>
        <v>560</v>
      </c>
      <c r="C26" s="3065">
        <v>375</v>
      </c>
      <c r="D26" s="3066">
        <f t="shared" si="0"/>
        <v>66.964285714285708</v>
      </c>
      <c r="E26" s="3065">
        <v>180</v>
      </c>
      <c r="F26" s="3067">
        <f t="shared" si="1"/>
        <v>32.142857142857146</v>
      </c>
      <c r="G26" s="3065"/>
      <c r="H26" s="3067"/>
      <c r="I26" s="3065">
        <v>5</v>
      </c>
      <c r="J26" s="3067">
        <f>(I26/B26)*100</f>
        <v>0.89285714285714279</v>
      </c>
      <c r="K26" s="3065">
        <v>394</v>
      </c>
      <c r="L26" s="3065">
        <v>158</v>
      </c>
      <c r="M26" s="3065">
        <v>2</v>
      </c>
      <c r="N26" s="3065">
        <v>6</v>
      </c>
      <c r="O26" s="3068"/>
      <c r="P26" s="3072">
        <v>185</v>
      </c>
      <c r="Q26" s="3069">
        <f t="shared" si="3"/>
        <v>745</v>
      </c>
      <c r="X26" s="3070"/>
      <c r="Z26" s="3070"/>
      <c r="AB26" s="3070"/>
      <c r="AD26" s="3070"/>
    </row>
    <row r="27" spans="1:46" ht="30" customHeight="1">
      <c r="A27" s="3064" t="s">
        <v>957</v>
      </c>
      <c r="B27" s="3065">
        <f t="shared" si="2"/>
        <v>92</v>
      </c>
      <c r="C27" s="3065">
        <v>92</v>
      </c>
      <c r="D27" s="3066">
        <f t="shared" si="0"/>
        <v>100</v>
      </c>
      <c r="E27" s="3065"/>
      <c r="F27" s="3067">
        <f t="shared" si="1"/>
        <v>0</v>
      </c>
      <c r="G27" s="3065"/>
      <c r="H27" s="3068"/>
      <c r="I27" s="3065"/>
      <c r="J27" s="3068"/>
      <c r="K27" s="3065">
        <v>87</v>
      </c>
      <c r="L27" s="3065"/>
      <c r="M27" s="3065">
        <v>2</v>
      </c>
      <c r="N27" s="3065">
        <v>3</v>
      </c>
      <c r="O27" s="3068"/>
      <c r="P27" s="3065"/>
      <c r="Q27" s="3069">
        <f t="shared" si="3"/>
        <v>92</v>
      </c>
      <c r="X27" s="3070"/>
      <c r="Z27" s="3070"/>
    </row>
    <row r="28" spans="1:46" ht="30" customHeight="1">
      <c r="A28" s="3064" t="s">
        <v>827</v>
      </c>
      <c r="B28" s="3065">
        <f t="shared" si="2"/>
        <v>119</v>
      </c>
      <c r="C28" s="3065">
        <v>109</v>
      </c>
      <c r="D28" s="3066">
        <f t="shared" si="0"/>
        <v>91.596638655462186</v>
      </c>
      <c r="E28" s="3065">
        <v>9</v>
      </c>
      <c r="F28" s="3067">
        <f t="shared" si="1"/>
        <v>7.5630252100840334</v>
      </c>
      <c r="G28" s="3065"/>
      <c r="H28" s="3068"/>
      <c r="I28" s="3065">
        <v>1</v>
      </c>
      <c r="J28" s="3067">
        <f>(I28/B28)*100</f>
        <v>0.84033613445378152</v>
      </c>
      <c r="K28" s="3065">
        <v>100</v>
      </c>
      <c r="L28" s="3065">
        <v>17</v>
      </c>
      <c r="M28" s="3065"/>
      <c r="N28" s="3065">
        <v>2</v>
      </c>
      <c r="O28" s="3068"/>
      <c r="P28" s="3065">
        <v>10</v>
      </c>
      <c r="Q28" s="3069">
        <f t="shared" si="3"/>
        <v>129</v>
      </c>
      <c r="X28" s="3070"/>
      <c r="Z28" s="3070"/>
    </row>
    <row r="29" spans="1:46" ht="20.100000000000001" customHeight="1">
      <c r="A29" s="3073"/>
      <c r="B29" s="3074"/>
      <c r="C29" s="3073"/>
      <c r="D29" s="3073"/>
      <c r="E29" s="3074"/>
      <c r="F29" s="3073"/>
      <c r="G29" s="3074"/>
      <c r="H29" s="3073"/>
      <c r="I29" s="3074"/>
      <c r="J29" s="3073"/>
      <c r="K29" s="3074"/>
      <c r="L29" s="3074"/>
      <c r="M29" s="3073"/>
      <c r="O29" s="3073"/>
      <c r="P29" s="3074"/>
    </row>
    <row r="30" spans="1:46" ht="20.100000000000001" customHeight="1">
      <c r="A30" s="3073"/>
      <c r="B30" s="3074"/>
      <c r="C30" s="3073"/>
      <c r="D30" s="3073"/>
      <c r="E30" s="3074"/>
      <c r="F30" s="3073"/>
      <c r="G30" s="3074"/>
      <c r="H30" s="3073"/>
      <c r="I30" s="3074"/>
      <c r="J30" s="3073"/>
      <c r="K30" s="3074"/>
      <c r="L30" s="3074"/>
      <c r="M30" s="3073"/>
      <c r="N30" s="3075" t="s">
        <v>408</v>
      </c>
      <c r="O30" s="3073"/>
      <c r="P30" s="3074"/>
    </row>
    <row r="31" spans="1:46">
      <c r="P31" s="3070"/>
      <c r="AB31" s="3070"/>
      <c r="AD31" s="3070"/>
    </row>
    <row r="32" spans="1:46">
      <c r="P32" s="3070"/>
      <c r="AB32" s="3070"/>
      <c r="AD32" s="3070"/>
    </row>
    <row r="33" spans="16:36">
      <c r="P33" s="3070"/>
      <c r="AB33" s="3070"/>
      <c r="AD33" s="3070"/>
    </row>
    <row r="34" spans="16:36">
      <c r="P34" s="3070"/>
      <c r="AB34" s="3070"/>
      <c r="AD34" s="3070"/>
    </row>
    <row r="35" spans="16:36">
      <c r="P35" s="3070"/>
      <c r="AH35" s="3070"/>
      <c r="AJ35" s="3070"/>
    </row>
    <row r="36" spans="16:36">
      <c r="P36" s="3070"/>
    </row>
    <row r="37" spans="16:36">
      <c r="P37" s="3070"/>
      <c r="AB37" s="3070"/>
      <c r="AD37" s="3070"/>
    </row>
    <row r="38" spans="16:36">
      <c r="P38" s="3070"/>
    </row>
    <row r="65" spans="22:22">
      <c r="V65" s="3019" t="s">
        <v>396</v>
      </c>
    </row>
    <row r="109" spans="61:61">
      <c r="BI109" s="3019" t="s">
        <v>396</v>
      </c>
    </row>
  </sheetData>
  <sheetProtection password="CA55" sheet="1" objects="1" scenarios="1"/>
  <mergeCells count="5">
    <mergeCell ref="K9:N9"/>
    <mergeCell ref="A1:P1"/>
    <mergeCell ref="A3:P3"/>
    <mergeCell ref="A4:P4"/>
    <mergeCell ref="A6:P6"/>
  </mergeCells>
  <phoneticPr fontId="101" type="noConversion"/>
  <printOptions horizontalCentered="1"/>
  <pageMargins left="0.51181102362204722" right="0.31496062992125984" top="0.82677165354330717" bottom="0.59055118110236227" header="0" footer="0"/>
  <pageSetup scale="70" orientation="landscape" horizontalDpi="300" verticalDpi="300" r:id="rId1"/>
  <headerFooter alignWithMargins="0">
    <oddHeader>&amp;R&amp;"Helv,Negrita"&amp;12&amp;[45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C143"/>
  <sheetViews>
    <sheetView showGridLines="0" workbookViewId="0">
      <selection activeCell="C38" sqref="C38"/>
    </sheetView>
  </sheetViews>
  <sheetFormatPr baseColWidth="10" defaultColWidth="9.83203125" defaultRowHeight="10.5"/>
  <cols>
    <col min="1" max="1" width="35.6640625" style="1595" customWidth="1"/>
    <col min="2" max="2" width="14.83203125" style="1595" customWidth="1"/>
    <col min="3" max="3" width="11.5" style="1595" customWidth="1"/>
    <col min="4" max="4" width="12.5" style="1595" customWidth="1"/>
    <col min="5" max="5" width="8.83203125" style="1595" customWidth="1"/>
    <col min="6" max="6" width="9" style="1595" customWidth="1"/>
    <col min="7" max="7" width="7.5" style="1595" customWidth="1"/>
    <col min="8" max="8" width="9.83203125" style="1595" customWidth="1"/>
    <col min="9" max="9" width="13.5" style="1595" customWidth="1"/>
    <col min="10" max="14" width="9.83203125" style="1595"/>
    <col min="15" max="15" width="2.83203125" style="1595" customWidth="1"/>
    <col min="16" max="16" width="36.83203125" style="1595" customWidth="1"/>
    <col min="17" max="16384" width="9.83203125" style="1595"/>
  </cols>
  <sheetData>
    <row r="1" spans="1:20" ht="16.5" customHeight="1">
      <c r="A1" s="3537" t="s">
        <v>359</v>
      </c>
      <c r="B1" s="3537"/>
      <c r="C1" s="3537"/>
      <c r="D1" s="3537"/>
      <c r="E1" s="3537"/>
      <c r="F1" s="3537"/>
      <c r="G1" s="3537"/>
      <c r="H1" s="3537"/>
      <c r="I1" s="3537"/>
    </row>
    <row r="2" spans="1:20" ht="3.75" customHeight="1">
      <c r="A2" s="1596"/>
      <c r="B2" s="1597"/>
      <c r="C2" s="1597"/>
      <c r="D2" s="1597"/>
      <c r="E2" s="1596"/>
      <c r="F2" s="1597"/>
      <c r="G2" s="1597"/>
      <c r="H2" s="1597"/>
      <c r="I2" s="1597"/>
    </row>
    <row r="3" spans="1:20" ht="12" customHeight="1">
      <c r="A3" s="3538" t="s">
        <v>1391</v>
      </c>
      <c r="B3" s="3538"/>
      <c r="C3" s="3538"/>
      <c r="D3" s="3538"/>
      <c r="E3" s="3538"/>
      <c r="F3" s="3538"/>
      <c r="G3" s="3538"/>
      <c r="H3" s="3538"/>
      <c r="I3" s="3538"/>
    </row>
    <row r="4" spans="1:20" ht="12.75" customHeight="1">
      <c r="A4" s="3538" t="s">
        <v>1023</v>
      </c>
      <c r="B4" s="3538"/>
      <c r="C4" s="3538"/>
      <c r="D4" s="3538"/>
      <c r="E4" s="3538"/>
      <c r="F4" s="3538"/>
      <c r="G4" s="3538"/>
      <c r="H4" s="3538"/>
      <c r="I4" s="3538"/>
    </row>
    <row r="5" spans="1:20" ht="3" customHeight="1">
      <c r="A5" s="1598"/>
      <c r="B5" s="1597"/>
      <c r="C5" s="1597"/>
      <c r="D5" s="1597"/>
      <c r="E5" s="1598"/>
      <c r="F5" s="1597"/>
      <c r="G5" s="1597"/>
      <c r="H5" s="1597"/>
      <c r="I5" s="1597"/>
    </row>
    <row r="6" spans="1:20" ht="18.75">
      <c r="A6" s="3539" t="s">
        <v>151</v>
      </c>
      <c r="B6" s="3539"/>
      <c r="C6" s="3539"/>
      <c r="D6" s="3539"/>
      <c r="E6" s="3539"/>
      <c r="F6" s="3539"/>
      <c r="G6" s="3539"/>
      <c r="H6" s="3539"/>
      <c r="I6" s="3539"/>
    </row>
    <row r="7" spans="1:20" ht="12.75" customHeight="1">
      <c r="A7" s="1599"/>
      <c r="B7" s="1600" t="s">
        <v>464</v>
      </c>
      <c r="C7" s="1601" t="s">
        <v>132</v>
      </c>
      <c r="D7" s="1602"/>
      <c r="E7" s="1603" t="s">
        <v>133</v>
      </c>
      <c r="F7" s="1604"/>
      <c r="G7" s="1604"/>
      <c r="H7" s="1605" t="s">
        <v>134</v>
      </c>
      <c r="I7" s="1606"/>
      <c r="J7" s="1596"/>
    </row>
    <row r="8" spans="1:20" ht="12" customHeight="1">
      <c r="A8" s="1607" t="s">
        <v>411</v>
      </c>
      <c r="B8" s="1608" t="s">
        <v>363</v>
      </c>
      <c r="C8" s="1600" t="s">
        <v>135</v>
      </c>
      <c r="D8" s="1600" t="s">
        <v>1360</v>
      </c>
      <c r="E8" s="1608" t="s">
        <v>136</v>
      </c>
      <c r="F8" s="1608" t="s">
        <v>137</v>
      </c>
      <c r="G8" s="1608" t="s">
        <v>138</v>
      </c>
      <c r="H8" s="1609" t="s">
        <v>139</v>
      </c>
      <c r="I8" s="1608" t="s">
        <v>140</v>
      </c>
      <c r="J8" s="1596"/>
      <c r="M8" s="1610" t="s">
        <v>396</v>
      </c>
    </row>
    <row r="9" spans="1:20" ht="15">
      <c r="A9" s="1611"/>
      <c r="B9" s="1612"/>
      <c r="C9" s="1612"/>
      <c r="D9" s="1612"/>
      <c r="E9" s="1613" t="s">
        <v>141</v>
      </c>
      <c r="F9" s="1613" t="s">
        <v>124</v>
      </c>
      <c r="G9" s="1613" t="s">
        <v>142</v>
      </c>
      <c r="H9" s="1614"/>
      <c r="I9" s="1612"/>
      <c r="J9" s="1596"/>
    </row>
    <row r="10" spans="1:20" ht="11.25" customHeight="1">
      <c r="A10" s="1615"/>
      <c r="B10" s="1616"/>
      <c r="C10" s="1616"/>
      <c r="D10" s="1616"/>
      <c r="E10" s="1616"/>
      <c r="F10" s="1616"/>
      <c r="G10" s="1616"/>
      <c r="H10" s="1617"/>
      <c r="I10" s="1616"/>
    </row>
    <row r="11" spans="1:20" ht="12.75" customHeight="1">
      <c r="A11" s="1618" t="s">
        <v>1384</v>
      </c>
      <c r="B11" s="1619">
        <f>SUM(B12+B15+B18+B24+B33+B36+B42+B45+B50+B51+B52+B53+B54)</f>
        <v>9156</v>
      </c>
      <c r="C11" s="1619">
        <f>SUM(C12+C15+C18+C24+C33+C36+C42+C45+C50+C51+C52+C53+C54)</f>
        <v>2370</v>
      </c>
      <c r="D11" s="1620">
        <f t="shared" ref="D11:D25" si="0">(C11/B11)*100</f>
        <v>25.884665792922672</v>
      </c>
      <c r="E11" s="1619">
        <f>SUM(E12+E15+E18+E24+E33+E36+E42+E45+E50+E51+E52+E53+E54)</f>
        <v>855</v>
      </c>
      <c r="F11" s="1619">
        <f>SUM(F12+F15+F18+F24+F33+F36+F42+F45+F50+F51+F52+F53+F54)</f>
        <v>1462</v>
      </c>
      <c r="G11" s="1619">
        <f>SUM(G12+G15+G18+G24+G33+G36+G42+G45+G50+G51+G52+G53+G54)</f>
        <v>53</v>
      </c>
      <c r="H11" s="1619">
        <f>SUM(H12+H15+H18+H24+H33+H36+H42+H45+H50+H51+H52+H53+H54)</f>
        <v>761</v>
      </c>
      <c r="I11" s="1619">
        <f>SUM(I12+I15+I18+I24+I33+I36+I42+I45+I50+I51+I52+I53+I54)</f>
        <v>1609</v>
      </c>
    </row>
    <row r="12" spans="1:20" ht="9.9499999999999993" customHeight="1">
      <c r="A12" s="1621" t="s">
        <v>722</v>
      </c>
      <c r="B12" s="1622">
        <f>SUM(B13:B14)</f>
        <v>253</v>
      </c>
      <c r="C12" s="1622">
        <f>SUM(C13:C14)</f>
        <v>50</v>
      </c>
      <c r="D12" s="1623">
        <f t="shared" si="0"/>
        <v>19.762845849802371</v>
      </c>
      <c r="E12" s="1622">
        <f>SUM(E13:E14)</f>
        <v>5</v>
      </c>
      <c r="F12" s="1622">
        <f>SUM(F13:F14)</f>
        <v>45</v>
      </c>
      <c r="G12" s="1622"/>
      <c r="H12" s="1622">
        <f>SUM(H13:H14)</f>
        <v>2</v>
      </c>
      <c r="I12" s="1622">
        <f>SUM(I13:I14)</f>
        <v>48</v>
      </c>
    </row>
    <row r="13" spans="1:20" ht="9.9499999999999993" customHeight="1">
      <c r="A13" s="1624" t="s">
        <v>1366</v>
      </c>
      <c r="B13" s="1625">
        <v>187</v>
      </c>
      <c r="C13" s="1625">
        <v>2</v>
      </c>
      <c r="D13" s="1626">
        <f t="shared" si="0"/>
        <v>1.0695187165775399</v>
      </c>
      <c r="E13" s="1625"/>
      <c r="F13" s="1627">
        <v>2</v>
      </c>
      <c r="G13" s="1625"/>
      <c r="H13" s="1628"/>
      <c r="I13" s="1627">
        <v>2</v>
      </c>
      <c r="K13" s="1629"/>
      <c r="R13" s="1630"/>
      <c r="T13" s="1630"/>
    </row>
    <row r="14" spans="1:20" ht="9.9499999999999993" customHeight="1">
      <c r="A14" s="1624" t="s">
        <v>1190</v>
      </c>
      <c r="B14" s="1625">
        <v>66</v>
      </c>
      <c r="C14" s="1625">
        <v>48</v>
      </c>
      <c r="D14" s="1626">
        <f t="shared" si="0"/>
        <v>72.727272727272734</v>
      </c>
      <c r="E14" s="1625">
        <v>5</v>
      </c>
      <c r="F14" s="1627">
        <v>43</v>
      </c>
      <c r="G14" s="1625"/>
      <c r="H14" s="1628">
        <v>2</v>
      </c>
      <c r="I14" s="1627">
        <v>46</v>
      </c>
      <c r="K14" s="1629"/>
      <c r="R14" s="1630"/>
      <c r="T14" s="1630"/>
    </row>
    <row r="15" spans="1:20" ht="9.9499999999999993" customHeight="1">
      <c r="A15" s="1621" t="s">
        <v>1184</v>
      </c>
      <c r="B15" s="1622">
        <f>SUM(B16:B17)</f>
        <v>315</v>
      </c>
      <c r="C15" s="1622">
        <f>SUM(C16:C17)</f>
        <v>89</v>
      </c>
      <c r="D15" s="1623">
        <f t="shared" si="0"/>
        <v>28.253968253968253</v>
      </c>
      <c r="E15" s="1622">
        <f>SUM(E16:E17)</f>
        <v>34</v>
      </c>
      <c r="F15" s="1631">
        <f>SUM(F16:F17)</f>
        <v>55</v>
      </c>
      <c r="G15" s="1622"/>
      <c r="H15" s="1632">
        <f>SUM(H16:H17)</f>
        <v>27</v>
      </c>
      <c r="I15" s="1622">
        <f>SUM(I16:I17)</f>
        <v>62</v>
      </c>
      <c r="R15" s="1630"/>
      <c r="T15" s="1630"/>
    </row>
    <row r="16" spans="1:20" ht="9.9499999999999993" customHeight="1">
      <c r="A16" s="1624" t="s">
        <v>18</v>
      </c>
      <c r="B16" s="1625">
        <v>151</v>
      </c>
      <c r="C16" s="1625">
        <v>56</v>
      </c>
      <c r="D16" s="1626">
        <f t="shared" si="0"/>
        <v>37.086092715231786</v>
      </c>
      <c r="E16" s="1625">
        <v>19</v>
      </c>
      <c r="F16" s="1633">
        <v>37</v>
      </c>
      <c r="G16" s="1625"/>
      <c r="H16" s="1628">
        <v>13</v>
      </c>
      <c r="I16" s="1625">
        <v>43</v>
      </c>
    </row>
    <row r="17" spans="1:20" ht="9.9499999999999993" customHeight="1">
      <c r="A17" s="1624" t="s">
        <v>19</v>
      </c>
      <c r="B17" s="1625">
        <v>164</v>
      </c>
      <c r="C17" s="1625">
        <v>33</v>
      </c>
      <c r="D17" s="1626">
        <f t="shared" si="0"/>
        <v>20.121951219512198</v>
      </c>
      <c r="E17" s="1625">
        <v>15</v>
      </c>
      <c r="F17" s="1633">
        <v>18</v>
      </c>
      <c r="G17" s="1625"/>
      <c r="H17" s="1628">
        <v>14</v>
      </c>
      <c r="I17" s="1625">
        <v>19</v>
      </c>
    </row>
    <row r="18" spans="1:20" ht="9.9499999999999993" customHeight="1">
      <c r="A18" s="1621" t="s">
        <v>730</v>
      </c>
      <c r="B18" s="1622">
        <f>SUM(B19:B23)</f>
        <v>984</v>
      </c>
      <c r="C18" s="1622">
        <f>SUM(C19:C23)</f>
        <v>170</v>
      </c>
      <c r="D18" s="1623">
        <f t="shared" si="0"/>
        <v>17.276422764227643</v>
      </c>
      <c r="E18" s="1622">
        <f>SUM(E19:E23)</f>
        <v>43</v>
      </c>
      <c r="F18" s="1631">
        <f>SUM(F19:F23)</f>
        <v>122</v>
      </c>
      <c r="G18" s="1631">
        <f>SUM(G19:G23)</f>
        <v>5</v>
      </c>
      <c r="H18" s="1632">
        <f>SUM(H19:H23)</f>
        <v>78</v>
      </c>
      <c r="I18" s="1622">
        <f>SUM(I19:I23)</f>
        <v>92</v>
      </c>
      <c r="K18" s="1629"/>
    </row>
    <row r="19" spans="1:20" ht="9.9499999999999993" customHeight="1">
      <c r="A19" s="1624" t="s">
        <v>1149</v>
      </c>
      <c r="B19" s="1625">
        <v>209</v>
      </c>
      <c r="C19" s="1625">
        <v>43</v>
      </c>
      <c r="D19" s="1626">
        <f t="shared" si="0"/>
        <v>20.574162679425836</v>
      </c>
      <c r="E19" s="1625">
        <v>14</v>
      </c>
      <c r="F19" s="1633">
        <v>29</v>
      </c>
      <c r="G19" s="1625"/>
      <c r="H19" s="1628">
        <v>20</v>
      </c>
      <c r="I19" s="1627">
        <v>23</v>
      </c>
    </row>
    <row r="20" spans="1:20" ht="9.9499999999999993" customHeight="1">
      <c r="A20" s="1624" t="s">
        <v>1210</v>
      </c>
      <c r="B20" s="1625">
        <v>176</v>
      </c>
      <c r="C20" s="1625">
        <v>37</v>
      </c>
      <c r="D20" s="1626">
        <f t="shared" si="0"/>
        <v>21.022727272727273</v>
      </c>
      <c r="E20" s="1625">
        <v>9</v>
      </c>
      <c r="F20" s="1633">
        <v>28</v>
      </c>
      <c r="G20" s="1625"/>
      <c r="H20" s="1628">
        <v>19</v>
      </c>
      <c r="I20" s="1627">
        <v>18</v>
      </c>
      <c r="R20" s="1630"/>
      <c r="T20" s="1630"/>
    </row>
    <row r="21" spans="1:20" ht="9.9499999999999993" customHeight="1">
      <c r="A21" s="1624" t="s">
        <v>1211</v>
      </c>
      <c r="B21" s="1625">
        <v>154</v>
      </c>
      <c r="C21" s="1625">
        <v>34</v>
      </c>
      <c r="D21" s="1626">
        <f t="shared" si="0"/>
        <v>22.077922077922079</v>
      </c>
      <c r="E21" s="1625">
        <v>4</v>
      </c>
      <c r="F21" s="1633">
        <v>30</v>
      </c>
      <c r="G21" s="1625"/>
      <c r="H21" s="1628">
        <v>17</v>
      </c>
      <c r="I21" s="1627">
        <v>17</v>
      </c>
      <c r="R21" s="1630"/>
      <c r="T21" s="1630"/>
    </row>
    <row r="22" spans="1:20" ht="9.9499999999999993" customHeight="1">
      <c r="A22" s="1624" t="s">
        <v>1212</v>
      </c>
      <c r="B22" s="1625">
        <v>66</v>
      </c>
      <c r="C22" s="1625">
        <v>13</v>
      </c>
      <c r="D22" s="1626">
        <f t="shared" si="0"/>
        <v>19.696969696969695</v>
      </c>
      <c r="E22" s="1625">
        <v>3</v>
      </c>
      <c r="F22" s="1633">
        <v>10</v>
      </c>
      <c r="G22" s="1625"/>
      <c r="H22" s="1628">
        <v>3</v>
      </c>
      <c r="I22" s="1627">
        <v>10</v>
      </c>
      <c r="R22" s="1630"/>
      <c r="T22" s="1630"/>
    </row>
    <row r="23" spans="1:20" ht="9.9499999999999993" customHeight="1">
      <c r="A23" s="1624" t="s">
        <v>1215</v>
      </c>
      <c r="B23" s="1625">
        <v>379</v>
      </c>
      <c r="C23" s="1625">
        <v>43</v>
      </c>
      <c r="D23" s="1626">
        <f t="shared" si="0"/>
        <v>11.345646437994723</v>
      </c>
      <c r="E23" s="1625">
        <v>13</v>
      </c>
      <c r="F23" s="1627">
        <v>25</v>
      </c>
      <c r="G23" s="1625">
        <v>5</v>
      </c>
      <c r="H23" s="1628">
        <v>19</v>
      </c>
      <c r="I23" s="1627">
        <v>24</v>
      </c>
      <c r="K23" s="1629"/>
    </row>
    <row r="24" spans="1:20" ht="9.9499999999999993" customHeight="1">
      <c r="A24" s="1621" t="s">
        <v>1106</v>
      </c>
      <c r="B24" s="1622">
        <f>SUM(B25:B32)</f>
        <v>2495</v>
      </c>
      <c r="C24" s="1622">
        <f>SUM(C25:C32)</f>
        <v>1243</v>
      </c>
      <c r="D24" s="1623">
        <f t="shared" si="0"/>
        <v>49.819639278557112</v>
      </c>
      <c r="E24" s="1622">
        <f>SUM(E25:E32)</f>
        <v>428</v>
      </c>
      <c r="F24" s="1631">
        <f>SUM(F25:F32)</f>
        <v>807</v>
      </c>
      <c r="G24" s="1622">
        <f>SUM(G25:G32)</f>
        <v>8</v>
      </c>
      <c r="H24" s="1632">
        <f>SUM(H25:H32)</f>
        <v>421</v>
      </c>
      <c r="I24" s="1622">
        <f>SUM(I25:I32)</f>
        <v>822</v>
      </c>
      <c r="R24" s="1630"/>
      <c r="T24" s="1630"/>
    </row>
    <row r="25" spans="1:20" ht="9.9499999999999993" customHeight="1">
      <c r="A25" s="1624" t="s">
        <v>1176</v>
      </c>
      <c r="B25" s="1625">
        <v>486</v>
      </c>
      <c r="C25" s="1625">
        <v>386</v>
      </c>
      <c r="D25" s="1626">
        <f t="shared" si="0"/>
        <v>79.423868312757207</v>
      </c>
      <c r="E25" s="1625">
        <v>238</v>
      </c>
      <c r="F25" s="1633">
        <v>148</v>
      </c>
      <c r="G25" s="1625"/>
      <c r="H25" s="1628">
        <v>225</v>
      </c>
      <c r="I25" s="1627">
        <v>161</v>
      </c>
      <c r="R25" s="1630"/>
      <c r="T25" s="1630"/>
    </row>
    <row r="26" spans="1:20" ht="9.9499999999999993" customHeight="1">
      <c r="A26" s="1624" t="s">
        <v>143</v>
      </c>
      <c r="B26" s="1625">
        <v>87</v>
      </c>
      <c r="C26" s="1625">
        <v>31</v>
      </c>
      <c r="D26" s="1626">
        <f t="shared" ref="D26:D31" si="1">(C26/B26)*100</f>
        <v>35.632183908045981</v>
      </c>
      <c r="E26" s="1625">
        <v>8</v>
      </c>
      <c r="F26" s="1633">
        <v>23</v>
      </c>
      <c r="G26" s="1625"/>
      <c r="H26" s="1628">
        <v>13</v>
      </c>
      <c r="I26" s="1627">
        <v>18</v>
      </c>
      <c r="R26" s="1630"/>
      <c r="T26" s="1630"/>
    </row>
    <row r="27" spans="1:20" ht="9.9499999999999993" customHeight="1">
      <c r="A27" s="1624" t="s">
        <v>144</v>
      </c>
      <c r="B27" s="1625">
        <v>41</v>
      </c>
      <c r="C27" s="1625">
        <v>41</v>
      </c>
      <c r="D27" s="1626">
        <f t="shared" si="1"/>
        <v>100</v>
      </c>
      <c r="E27" s="1625">
        <v>29</v>
      </c>
      <c r="F27" s="1633">
        <v>9</v>
      </c>
      <c r="G27" s="1625">
        <v>3</v>
      </c>
      <c r="H27" s="1628">
        <v>8</v>
      </c>
      <c r="I27" s="1627">
        <v>33</v>
      </c>
      <c r="R27" s="1630"/>
      <c r="T27" s="1630"/>
    </row>
    <row r="28" spans="1:20" ht="9.9499999999999993" customHeight="1">
      <c r="A28" s="1624" t="s">
        <v>1218</v>
      </c>
      <c r="B28" s="1625">
        <v>591</v>
      </c>
      <c r="C28" s="1625">
        <v>58</v>
      </c>
      <c r="D28" s="1626">
        <f t="shared" si="1"/>
        <v>9.8138747884940774</v>
      </c>
      <c r="E28" s="1625">
        <v>14</v>
      </c>
      <c r="F28" s="1633">
        <v>42</v>
      </c>
      <c r="G28" s="1625">
        <v>2</v>
      </c>
      <c r="H28" s="1628">
        <v>5</v>
      </c>
      <c r="I28" s="1627">
        <v>53</v>
      </c>
      <c r="K28" s="1629"/>
      <c r="R28" s="1630"/>
      <c r="T28" s="1630"/>
    </row>
    <row r="29" spans="1:20" ht="9.9499999999999993" customHeight="1">
      <c r="A29" s="1624" t="s">
        <v>1200</v>
      </c>
      <c r="B29" s="1625">
        <v>51</v>
      </c>
      <c r="C29" s="1625">
        <v>18</v>
      </c>
      <c r="D29" s="1626">
        <f t="shared" si="1"/>
        <v>35.294117647058826</v>
      </c>
      <c r="E29" s="1625">
        <v>1</v>
      </c>
      <c r="F29" s="1633">
        <v>17</v>
      </c>
      <c r="G29" s="1625"/>
      <c r="H29" s="1628">
        <v>2</v>
      </c>
      <c r="I29" s="1627">
        <v>16</v>
      </c>
      <c r="K29" s="1629"/>
      <c r="R29" s="1630"/>
      <c r="T29" s="1630"/>
    </row>
    <row r="30" spans="1:20" ht="9.9499999999999993" customHeight="1">
      <c r="A30" s="1624" t="s">
        <v>147</v>
      </c>
      <c r="B30" s="1625">
        <v>1097</v>
      </c>
      <c r="C30" s="1625">
        <v>653</v>
      </c>
      <c r="D30" s="1626">
        <f t="shared" si="1"/>
        <v>59.525979945305373</v>
      </c>
      <c r="E30" s="1625">
        <v>108</v>
      </c>
      <c r="F30" s="1633">
        <v>545</v>
      </c>
      <c r="G30" s="1625"/>
      <c r="H30" s="1628">
        <v>156</v>
      </c>
      <c r="I30" s="1627">
        <v>497</v>
      </c>
      <c r="K30" s="1629"/>
      <c r="R30" s="1630"/>
      <c r="T30" s="1630"/>
    </row>
    <row r="31" spans="1:20" ht="9.9499999999999993" customHeight="1">
      <c r="A31" s="1624" t="s">
        <v>1219</v>
      </c>
      <c r="B31" s="1625">
        <v>49</v>
      </c>
      <c r="C31" s="1625">
        <v>15</v>
      </c>
      <c r="D31" s="1626">
        <f t="shared" si="1"/>
        <v>30.612244897959183</v>
      </c>
      <c r="E31" s="1625">
        <v>1</v>
      </c>
      <c r="F31" s="1633">
        <v>14</v>
      </c>
      <c r="G31" s="1625"/>
      <c r="H31" s="1628">
        <v>4</v>
      </c>
      <c r="I31" s="1627">
        <v>11</v>
      </c>
      <c r="K31" s="1629"/>
      <c r="R31" s="1630"/>
      <c r="T31" s="1630"/>
    </row>
    <row r="32" spans="1:20" ht="9.9499999999999993" customHeight="1">
      <c r="A32" s="1624" t="s">
        <v>1220</v>
      </c>
      <c r="B32" s="1625">
        <v>93</v>
      </c>
      <c r="C32" s="1625">
        <v>41</v>
      </c>
      <c r="D32" s="1626">
        <f t="shared" ref="D32:D56" si="2">(C32/B32)*100</f>
        <v>44.086021505376344</v>
      </c>
      <c r="E32" s="1625">
        <v>29</v>
      </c>
      <c r="F32" s="1633">
        <v>9</v>
      </c>
      <c r="G32" s="1625">
        <v>3</v>
      </c>
      <c r="H32" s="1628">
        <v>8</v>
      </c>
      <c r="I32" s="1627">
        <v>33</v>
      </c>
      <c r="R32" s="1630"/>
      <c r="T32" s="1630"/>
    </row>
    <row r="33" spans="1:40" ht="9.9499999999999993" customHeight="1">
      <c r="A33" s="1621" t="s">
        <v>723</v>
      </c>
      <c r="B33" s="1634">
        <f>SUM(B34:B35)</f>
        <v>1509</v>
      </c>
      <c r="C33" s="1634">
        <f>SUM(C34:C35)</f>
        <v>151</v>
      </c>
      <c r="D33" s="1623">
        <f t="shared" si="2"/>
        <v>10.006626905235255</v>
      </c>
      <c r="E33" s="1634">
        <f>SUM(E34:E35)</f>
        <v>92</v>
      </c>
      <c r="F33" s="1634">
        <f>SUM(F34:F35)</f>
        <v>44</v>
      </c>
      <c r="G33" s="1634">
        <f>SUM(G34:G35)</f>
        <v>15</v>
      </c>
      <c r="H33" s="1634">
        <f>SUM(H34:H35)</f>
        <v>75</v>
      </c>
      <c r="I33" s="1634">
        <f>SUM(I34:I35)</f>
        <v>76</v>
      </c>
      <c r="K33" s="1629"/>
      <c r="R33" s="1630"/>
      <c r="T33" s="1630"/>
      <c r="V33" s="1630"/>
      <c r="X33" s="1630"/>
      <c r="Z33" s="1630"/>
      <c r="AB33" s="1630"/>
      <c r="AD33" s="1630"/>
      <c r="AF33" s="1630"/>
      <c r="AH33" s="1630"/>
      <c r="AJ33" s="1630"/>
      <c r="AL33" s="1630"/>
      <c r="AN33" s="1630"/>
    </row>
    <row r="34" spans="1:40" ht="9.9499999999999993" customHeight="1">
      <c r="A34" s="1624" t="s">
        <v>98</v>
      </c>
      <c r="B34" s="1625">
        <v>1363</v>
      </c>
      <c r="C34" s="1625">
        <v>140</v>
      </c>
      <c r="D34" s="1626">
        <f t="shared" si="2"/>
        <v>10.271460014673513</v>
      </c>
      <c r="E34" s="1625">
        <v>87</v>
      </c>
      <c r="F34" s="1633">
        <v>38</v>
      </c>
      <c r="G34" s="1625">
        <v>15</v>
      </c>
      <c r="H34" s="1628">
        <v>73</v>
      </c>
      <c r="I34" s="1627">
        <v>67</v>
      </c>
      <c r="K34" s="1629"/>
      <c r="R34" s="1630"/>
      <c r="T34" s="1630"/>
      <c r="V34" s="1630"/>
      <c r="X34" s="1630"/>
      <c r="Z34" s="1630"/>
      <c r="AB34" s="1630"/>
      <c r="AD34" s="1630"/>
      <c r="AF34" s="1630"/>
      <c r="AH34" s="1630"/>
      <c r="AJ34" s="1630"/>
      <c r="AL34" s="1630"/>
      <c r="AN34" s="1630"/>
    </row>
    <row r="35" spans="1:40" ht="9.9499999999999993" customHeight="1">
      <c r="A35" s="1624" t="s">
        <v>1241</v>
      </c>
      <c r="B35" s="1625">
        <v>146</v>
      </c>
      <c r="C35" s="1625">
        <v>11</v>
      </c>
      <c r="D35" s="1626">
        <f t="shared" si="2"/>
        <v>7.5342465753424657</v>
      </c>
      <c r="E35" s="1625">
        <v>5</v>
      </c>
      <c r="F35" s="1633">
        <v>6</v>
      </c>
      <c r="G35" s="1625"/>
      <c r="H35" s="1628">
        <v>2</v>
      </c>
      <c r="I35" s="1627">
        <v>9</v>
      </c>
      <c r="K35" s="1629"/>
      <c r="R35" s="1630"/>
      <c r="T35" s="1630"/>
      <c r="V35" s="1630"/>
      <c r="X35" s="1630"/>
      <c r="Z35" s="1630"/>
      <c r="AB35" s="1630"/>
      <c r="AD35" s="1630"/>
      <c r="AF35" s="1630"/>
      <c r="AH35" s="1630"/>
      <c r="AJ35" s="1630"/>
      <c r="AL35" s="1630"/>
      <c r="AN35" s="1630"/>
    </row>
    <row r="36" spans="1:40" ht="9.9499999999999993" customHeight="1">
      <c r="A36" s="1621" t="s">
        <v>724</v>
      </c>
      <c r="B36" s="1622">
        <f>SUM(B37:B41)</f>
        <v>912</v>
      </c>
      <c r="C36" s="1622">
        <f>SUM(C37:C41)</f>
        <v>345</v>
      </c>
      <c r="D36" s="1623">
        <f t="shared" si="2"/>
        <v>37.828947368421048</v>
      </c>
      <c r="E36" s="1622">
        <f>SUM(E37:E41)</f>
        <v>92</v>
      </c>
      <c r="F36" s="1631">
        <f>SUM(F37:F41)</f>
        <v>252</v>
      </c>
      <c r="G36" s="1622">
        <f>SUM(G37:G41)</f>
        <v>1</v>
      </c>
      <c r="H36" s="1632">
        <f>SUM(H37:H41)</f>
        <v>60</v>
      </c>
      <c r="I36" s="1622">
        <f>SUM(I37:I41)</f>
        <v>285</v>
      </c>
      <c r="K36" s="1629"/>
      <c r="R36" s="1630"/>
      <c r="T36" s="1630"/>
      <c r="V36" s="1630"/>
      <c r="X36" s="1630"/>
    </row>
    <row r="37" spans="1:40" ht="9.9499999999999993" customHeight="1">
      <c r="A37" s="1624" t="s">
        <v>1176</v>
      </c>
      <c r="B37" s="1625">
        <v>261</v>
      </c>
      <c r="C37" s="1625">
        <v>52</v>
      </c>
      <c r="D37" s="1626">
        <f t="shared" si="2"/>
        <v>19.923371647509576</v>
      </c>
      <c r="E37" s="1625">
        <v>31</v>
      </c>
      <c r="F37" s="1633">
        <v>20</v>
      </c>
      <c r="G37" s="1625">
        <v>1</v>
      </c>
      <c r="H37" s="1628">
        <v>3</v>
      </c>
      <c r="I37" s="1627">
        <v>49</v>
      </c>
      <c r="K37" s="1629"/>
      <c r="R37" s="1630"/>
      <c r="T37" s="1630"/>
    </row>
    <row r="38" spans="1:40" ht="9.9499999999999993" customHeight="1">
      <c r="A38" s="1624" t="s">
        <v>144</v>
      </c>
      <c r="B38" s="1625">
        <v>49</v>
      </c>
      <c r="C38" s="1625">
        <v>30</v>
      </c>
      <c r="D38" s="1626">
        <f t="shared" si="2"/>
        <v>61.224489795918366</v>
      </c>
      <c r="E38" s="1625">
        <v>15</v>
      </c>
      <c r="F38" s="1633">
        <v>15</v>
      </c>
      <c r="G38" s="1625"/>
      <c r="H38" s="1628">
        <v>2</v>
      </c>
      <c r="I38" s="1627">
        <v>28</v>
      </c>
      <c r="K38" s="1629"/>
      <c r="R38" s="1630"/>
      <c r="T38" s="1630"/>
    </row>
    <row r="39" spans="1:40" ht="9.9499999999999993" customHeight="1">
      <c r="A39" s="1624" t="s">
        <v>20</v>
      </c>
      <c r="B39" s="1625">
        <v>114</v>
      </c>
      <c r="C39" s="1625">
        <v>86</v>
      </c>
      <c r="D39" s="1626">
        <f t="shared" si="2"/>
        <v>75.438596491228068</v>
      </c>
      <c r="E39" s="1625">
        <v>15</v>
      </c>
      <c r="F39" s="1633">
        <v>71</v>
      </c>
      <c r="G39" s="1625"/>
      <c r="H39" s="1628">
        <v>5</v>
      </c>
      <c r="I39" s="1627">
        <v>81</v>
      </c>
      <c r="K39" s="1629"/>
      <c r="R39" s="1630"/>
      <c r="T39" s="1630"/>
    </row>
    <row r="40" spans="1:40" ht="9.9499999999999993" customHeight="1">
      <c r="A40" s="1624" t="s">
        <v>21</v>
      </c>
      <c r="B40" s="1625">
        <v>428</v>
      </c>
      <c r="C40" s="1625">
        <v>147</v>
      </c>
      <c r="D40" s="1626">
        <f t="shared" si="2"/>
        <v>34.345794392523366</v>
      </c>
      <c r="E40" s="1625">
        <v>16</v>
      </c>
      <c r="F40" s="1633">
        <v>131</v>
      </c>
      <c r="G40" s="1625"/>
      <c r="H40" s="1628">
        <v>45</v>
      </c>
      <c r="I40" s="1627">
        <v>102</v>
      </c>
      <c r="K40" s="1629"/>
      <c r="R40" s="1630"/>
      <c r="T40" s="1630"/>
    </row>
    <row r="41" spans="1:40" ht="9.9499999999999993" customHeight="1">
      <c r="A41" s="1624" t="s">
        <v>148</v>
      </c>
      <c r="B41" s="1625">
        <v>60</v>
      </c>
      <c r="C41" s="1625">
        <v>30</v>
      </c>
      <c r="D41" s="1626">
        <f t="shared" si="2"/>
        <v>50</v>
      </c>
      <c r="E41" s="1625">
        <v>15</v>
      </c>
      <c r="F41" s="1633">
        <v>15</v>
      </c>
      <c r="G41" s="1625"/>
      <c r="H41" s="1628">
        <v>5</v>
      </c>
      <c r="I41" s="1627">
        <v>25</v>
      </c>
    </row>
    <row r="42" spans="1:40" ht="9.9499999999999993" customHeight="1">
      <c r="A42" s="1621" t="s">
        <v>149</v>
      </c>
      <c r="B42" s="1634">
        <f>SUM(B43:B44)</f>
        <v>503</v>
      </c>
      <c r="C42" s="1634">
        <f>SUM(C43:C44)</f>
        <v>71</v>
      </c>
      <c r="D42" s="1623">
        <f t="shared" si="2"/>
        <v>14.115308151093439</v>
      </c>
      <c r="E42" s="1634">
        <f>SUM(E43:E44)</f>
        <v>22</v>
      </c>
      <c r="F42" s="1634">
        <f>SUM(F43:F44)</f>
        <v>44</v>
      </c>
      <c r="G42" s="1634">
        <f>SUM(G43:G44)</f>
        <v>5</v>
      </c>
      <c r="H42" s="1634">
        <f>SUM(H43:H44)</f>
        <v>40</v>
      </c>
      <c r="I42" s="1634">
        <f>SUM(I43:I44)</f>
        <v>31</v>
      </c>
    </row>
    <row r="43" spans="1:40" ht="9.9499999999999993" customHeight="1">
      <c r="A43" s="2572" t="s">
        <v>1041</v>
      </c>
      <c r="B43" s="2573">
        <v>453</v>
      </c>
      <c r="C43" s="2573">
        <v>26</v>
      </c>
      <c r="D43" s="1626">
        <f t="shared" si="2"/>
        <v>5.739514348785872</v>
      </c>
      <c r="E43" s="2573">
        <v>2</v>
      </c>
      <c r="F43" s="2573">
        <v>24</v>
      </c>
      <c r="G43" s="2573"/>
      <c r="H43" s="2573">
        <v>2</v>
      </c>
      <c r="I43" s="2574">
        <v>24</v>
      </c>
    </row>
    <row r="44" spans="1:40" ht="9.9499999999999993" customHeight="1">
      <c r="A44" s="2572" t="s">
        <v>1022</v>
      </c>
      <c r="B44" s="2573">
        <v>50</v>
      </c>
      <c r="C44" s="2573">
        <v>45</v>
      </c>
      <c r="D44" s="1626">
        <f t="shared" si="2"/>
        <v>90</v>
      </c>
      <c r="E44" s="2573">
        <v>20</v>
      </c>
      <c r="F44" s="2573">
        <v>20</v>
      </c>
      <c r="G44" s="2573">
        <v>5</v>
      </c>
      <c r="H44" s="2573">
        <v>38</v>
      </c>
      <c r="I44" s="2574">
        <v>7</v>
      </c>
    </row>
    <row r="45" spans="1:40" ht="9.9499999999999993" customHeight="1">
      <c r="A45" s="1621" t="s">
        <v>732</v>
      </c>
      <c r="B45" s="1622">
        <f>SUM(B46:B49)</f>
        <v>141</v>
      </c>
      <c r="C45" s="1622">
        <f>SUM(C46:C49)</f>
        <v>53</v>
      </c>
      <c r="D45" s="1623">
        <f t="shared" si="2"/>
        <v>37.588652482269502</v>
      </c>
      <c r="E45" s="1622">
        <f>SUM(E46:E49)</f>
        <v>16</v>
      </c>
      <c r="F45" s="1631">
        <f>SUM(F46:F49)</f>
        <v>33</v>
      </c>
      <c r="G45" s="1622">
        <f>SUM(G46:G49)</f>
        <v>4</v>
      </c>
      <c r="H45" s="1632">
        <f>SUM(H46:H49)</f>
        <v>4</v>
      </c>
      <c r="I45" s="1622">
        <f>SUM(I46:I49)</f>
        <v>49</v>
      </c>
    </row>
    <row r="46" spans="1:40" ht="9.9499999999999993" customHeight="1">
      <c r="A46" s="1624" t="s">
        <v>1176</v>
      </c>
      <c r="B46" s="1625">
        <v>77</v>
      </c>
      <c r="C46" s="1625">
        <v>11</v>
      </c>
      <c r="D46" s="1626">
        <f t="shared" si="2"/>
        <v>14.285714285714285</v>
      </c>
      <c r="E46" s="1625">
        <v>8</v>
      </c>
      <c r="F46" s="1633">
        <v>3</v>
      </c>
      <c r="G46" s="1625"/>
      <c r="H46" s="1628"/>
      <c r="I46" s="1627">
        <v>11</v>
      </c>
    </row>
    <row r="47" spans="1:40" ht="9.9499999999999993" customHeight="1">
      <c r="A47" s="1624" t="s">
        <v>23</v>
      </c>
      <c r="B47" s="1625">
        <v>9</v>
      </c>
      <c r="C47" s="1625">
        <v>6</v>
      </c>
      <c r="D47" s="1626">
        <f t="shared" si="2"/>
        <v>66.666666666666657</v>
      </c>
      <c r="E47" s="1625">
        <v>2</v>
      </c>
      <c r="F47" s="1633">
        <v>4</v>
      </c>
      <c r="G47" s="1625"/>
      <c r="H47" s="1628">
        <v>1</v>
      </c>
      <c r="I47" s="1627">
        <v>5</v>
      </c>
    </row>
    <row r="48" spans="1:40" ht="9.9499999999999993" customHeight="1">
      <c r="A48" s="1624" t="s">
        <v>24</v>
      </c>
      <c r="B48" s="1625">
        <v>31</v>
      </c>
      <c r="C48" s="1625">
        <v>21</v>
      </c>
      <c r="D48" s="1626">
        <f t="shared" si="2"/>
        <v>67.741935483870961</v>
      </c>
      <c r="E48" s="1625">
        <v>4</v>
      </c>
      <c r="F48" s="1633">
        <v>15</v>
      </c>
      <c r="G48" s="1625">
        <v>2</v>
      </c>
      <c r="H48" s="1628">
        <v>2</v>
      </c>
      <c r="I48" s="1627">
        <v>19</v>
      </c>
    </row>
    <row r="49" spans="1:24" ht="9.9499999999999993" customHeight="1">
      <c r="A49" s="1624" t="s">
        <v>150</v>
      </c>
      <c r="B49" s="1625">
        <v>24</v>
      </c>
      <c r="C49" s="1625">
        <v>15</v>
      </c>
      <c r="D49" s="1626">
        <f t="shared" si="2"/>
        <v>62.5</v>
      </c>
      <c r="E49" s="1625">
        <v>2</v>
      </c>
      <c r="F49" s="1633">
        <v>11</v>
      </c>
      <c r="G49" s="1625">
        <v>2</v>
      </c>
      <c r="H49" s="1628">
        <v>1</v>
      </c>
      <c r="I49" s="1627">
        <v>14</v>
      </c>
    </row>
    <row r="50" spans="1:24" ht="9.9499999999999993" customHeight="1">
      <c r="A50" s="1621" t="s">
        <v>1115</v>
      </c>
      <c r="B50" s="1634">
        <v>55</v>
      </c>
      <c r="C50" s="1634">
        <v>24</v>
      </c>
      <c r="D50" s="1623">
        <f t="shared" si="2"/>
        <v>43.636363636363633</v>
      </c>
      <c r="E50" s="1634">
        <v>20</v>
      </c>
      <c r="F50" s="1635">
        <v>4</v>
      </c>
      <c r="G50" s="1634"/>
      <c r="H50" s="1636">
        <v>3</v>
      </c>
      <c r="I50" s="1631">
        <v>21</v>
      </c>
    </row>
    <row r="51" spans="1:24" ht="9.9499999999999993" customHeight="1">
      <c r="A51" s="1621" t="s">
        <v>733</v>
      </c>
      <c r="B51" s="1634">
        <v>691</v>
      </c>
      <c r="C51" s="1634">
        <v>36</v>
      </c>
      <c r="D51" s="1623">
        <f t="shared" si="2"/>
        <v>5.2098408104196814</v>
      </c>
      <c r="E51" s="1634">
        <v>19</v>
      </c>
      <c r="F51" s="1635">
        <v>16</v>
      </c>
      <c r="G51" s="1634">
        <v>1</v>
      </c>
      <c r="H51" s="1636">
        <v>14</v>
      </c>
      <c r="I51" s="1631">
        <v>22</v>
      </c>
    </row>
    <row r="52" spans="1:24" ht="9.9499999999999993" customHeight="1">
      <c r="A52" s="1621" t="s">
        <v>1249</v>
      </c>
      <c r="B52" s="1634">
        <v>253</v>
      </c>
      <c r="C52" s="1634">
        <v>17</v>
      </c>
      <c r="D52" s="1623">
        <f t="shared" si="2"/>
        <v>6.7193675889328066</v>
      </c>
      <c r="E52" s="1634">
        <v>2</v>
      </c>
      <c r="F52" s="1635">
        <v>10</v>
      </c>
      <c r="G52" s="1634">
        <v>5</v>
      </c>
      <c r="H52" s="1636">
        <v>7</v>
      </c>
      <c r="I52" s="1631">
        <v>10</v>
      </c>
    </row>
    <row r="53" spans="1:24" ht="9.9499999999999993" customHeight="1">
      <c r="A53" s="1621" t="s">
        <v>727</v>
      </c>
      <c r="B53" s="1634">
        <v>322</v>
      </c>
      <c r="C53" s="1634">
        <v>16</v>
      </c>
      <c r="D53" s="1623">
        <f t="shared" si="2"/>
        <v>4.9689440993788816</v>
      </c>
      <c r="E53" s="1634">
        <v>3</v>
      </c>
      <c r="F53" s="1635">
        <v>11</v>
      </c>
      <c r="G53" s="1634">
        <v>2</v>
      </c>
      <c r="H53" s="1636">
        <v>7</v>
      </c>
      <c r="I53" s="1631">
        <v>9</v>
      </c>
    </row>
    <row r="54" spans="1:24" ht="9.9499999999999993" customHeight="1">
      <c r="A54" s="1621" t="s">
        <v>728</v>
      </c>
      <c r="B54" s="1634">
        <f>SUM(B55:B56)</f>
        <v>723</v>
      </c>
      <c r="C54" s="1634">
        <f>SUM(C55:C56)</f>
        <v>105</v>
      </c>
      <c r="D54" s="1623">
        <f t="shared" si="2"/>
        <v>14.522821576763487</v>
      </c>
      <c r="E54" s="1634">
        <f>SUM(E55:E56)</f>
        <v>79</v>
      </c>
      <c r="F54" s="1634">
        <f>SUM(F55:F56)</f>
        <v>19</v>
      </c>
      <c r="G54" s="1634">
        <f>SUM(G55:G56)</f>
        <v>7</v>
      </c>
      <c r="H54" s="1634">
        <f>SUM(H55:H56)</f>
        <v>23</v>
      </c>
      <c r="I54" s="1634">
        <f>SUM(I55:I56)</f>
        <v>82</v>
      </c>
    </row>
    <row r="55" spans="1:24" ht="9.9499999999999993" customHeight="1">
      <c r="A55" s="1624" t="s">
        <v>1246</v>
      </c>
      <c r="B55" s="1625">
        <v>670</v>
      </c>
      <c r="C55" s="1625">
        <v>96</v>
      </c>
      <c r="D55" s="1626">
        <f t="shared" si="2"/>
        <v>14.328358208955224</v>
      </c>
      <c r="E55" s="1625">
        <v>78</v>
      </c>
      <c r="F55" s="1633">
        <v>11</v>
      </c>
      <c r="G55" s="1625">
        <v>7</v>
      </c>
      <c r="H55" s="1628">
        <v>22</v>
      </c>
      <c r="I55" s="1627">
        <v>74</v>
      </c>
    </row>
    <row r="56" spans="1:24" ht="9.9499999999999993" customHeight="1">
      <c r="A56" s="1624" t="s">
        <v>1247</v>
      </c>
      <c r="B56" s="1625">
        <v>53</v>
      </c>
      <c r="C56" s="1625">
        <v>9</v>
      </c>
      <c r="D56" s="1626">
        <f t="shared" si="2"/>
        <v>16.981132075471699</v>
      </c>
      <c r="E56" s="1625">
        <v>1</v>
      </c>
      <c r="F56" s="1633">
        <v>8</v>
      </c>
      <c r="G56" s="1625"/>
      <c r="H56" s="1628">
        <v>1</v>
      </c>
      <c r="I56" s="1627">
        <v>8</v>
      </c>
    </row>
    <row r="57" spans="1:24" ht="15.75" customHeight="1">
      <c r="A57" s="1637"/>
      <c r="B57" s="1637"/>
      <c r="C57" s="1637"/>
      <c r="D57" s="1638"/>
      <c r="E57" s="1637"/>
      <c r="F57" s="1637"/>
      <c r="G57" s="1639"/>
      <c r="H57" s="1640" t="s">
        <v>1032</v>
      </c>
      <c r="I57" s="1641"/>
    </row>
    <row r="58" spans="1:24">
      <c r="A58" s="1642"/>
      <c r="B58" s="1642"/>
      <c r="C58" s="1642"/>
      <c r="D58" s="1643"/>
      <c r="E58" s="1642"/>
      <c r="F58" s="1642"/>
      <c r="G58" s="1642"/>
      <c r="H58" s="1642"/>
      <c r="I58" s="1644"/>
      <c r="J58" s="1642"/>
    </row>
    <row r="59" spans="1:24">
      <c r="A59" s="1642"/>
      <c r="B59" s="1642"/>
      <c r="C59" s="1642"/>
      <c r="D59" s="1643"/>
      <c r="E59" s="1642"/>
      <c r="F59" s="1642"/>
      <c r="G59" s="1642"/>
      <c r="H59" s="1642"/>
      <c r="I59" s="1642"/>
    </row>
    <row r="60" spans="1:24" ht="8.1" customHeight="1">
      <c r="A60" s="1642"/>
      <c r="B60" s="1642"/>
      <c r="C60" s="1642"/>
      <c r="D60" s="1643"/>
      <c r="E60" s="1642"/>
      <c r="F60" s="1642"/>
      <c r="G60" s="1642"/>
      <c r="H60" s="1642"/>
      <c r="I60" s="1642"/>
    </row>
    <row r="61" spans="1:24" ht="10.5" hidden="1" customHeight="1">
      <c r="D61" s="1629"/>
    </row>
    <row r="62" spans="1:24">
      <c r="D62" s="1629"/>
    </row>
    <row r="63" spans="1:24">
      <c r="D63" s="1629"/>
      <c r="V63" s="1630"/>
      <c r="X63" s="1630"/>
    </row>
    <row r="64" spans="1:24">
      <c r="B64" s="1645"/>
      <c r="D64" s="1629"/>
      <c r="F64" s="1645"/>
      <c r="V64" s="1630"/>
      <c r="X64" s="1630"/>
    </row>
    <row r="65" spans="4:30">
      <c r="D65" s="1629"/>
      <c r="V65" s="1630"/>
      <c r="X65" s="1630"/>
    </row>
    <row r="66" spans="4:30">
      <c r="D66" s="1629"/>
      <c r="V66" s="1630"/>
      <c r="X66" s="1630"/>
    </row>
    <row r="67" spans="4:30">
      <c r="D67" s="1630"/>
      <c r="V67" s="1630"/>
      <c r="X67" s="1630"/>
    </row>
    <row r="68" spans="4:30">
      <c r="V68" s="1630"/>
      <c r="X68" s="1630"/>
    </row>
    <row r="69" spans="4:30">
      <c r="AB69" s="1630"/>
      <c r="AD69" s="1630"/>
    </row>
    <row r="71" spans="4:30">
      <c r="V71" s="1630"/>
      <c r="X71" s="1630"/>
    </row>
    <row r="99" spans="16:16">
      <c r="P99" s="1610" t="s">
        <v>396</v>
      </c>
    </row>
    <row r="143" spans="55:55">
      <c r="BC143" s="1610" t="s">
        <v>396</v>
      </c>
    </row>
  </sheetData>
  <sheetProtection password="CA55" sheet="1" objects="1" scenarios="1"/>
  <mergeCells count="4">
    <mergeCell ref="A1:I1"/>
    <mergeCell ref="A3:I3"/>
    <mergeCell ref="A4:I4"/>
    <mergeCell ref="A6:I6"/>
  </mergeCells>
  <phoneticPr fontId="101" type="noConversion"/>
  <printOptions horizontalCentered="1"/>
  <pageMargins left="0.51181102362204722" right="0.75" top="0.39370078740157483" bottom="0.11811023622047245" header="0" footer="0"/>
  <pageSetup scale="95" firstPageNumber="45" orientation="landscape" useFirstPageNumber="1" horizontalDpi="300" verticalDpi="300" r:id="rId1"/>
  <headerFooter alignWithMargins="0">
    <oddHeader>&amp;R&amp;"Helv,Negrita"&amp;14&amp;[46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G126"/>
  <sheetViews>
    <sheetView showGridLines="0" workbookViewId="0">
      <selection activeCell="C38" sqref="C38"/>
    </sheetView>
  </sheetViews>
  <sheetFormatPr baseColWidth="10" defaultColWidth="9.83203125" defaultRowHeight="10.5"/>
  <cols>
    <col min="1" max="1" width="36.83203125" style="2870" customWidth="1"/>
    <col min="2" max="2" width="15.1640625" style="2870" bestFit="1" customWidth="1"/>
    <col min="3" max="7" width="12.83203125" style="2870" customWidth="1"/>
    <col min="8" max="8" width="5.83203125" style="2870" customWidth="1"/>
    <col min="9" max="11" width="7.83203125" style="2870" customWidth="1"/>
    <col min="12" max="12" width="5.83203125" style="2870" customWidth="1"/>
    <col min="13" max="13" width="0" style="2870" hidden="1" customWidth="1"/>
    <col min="14" max="14" width="8.83203125" style="2870" customWidth="1"/>
    <col min="15" max="18" width="9.83203125" style="2870"/>
    <col min="19" max="19" width="2.83203125" style="2870" customWidth="1"/>
    <col min="20" max="20" width="36.83203125" style="2870" customWidth="1"/>
    <col min="21" max="16384" width="9.83203125" style="2870"/>
  </cols>
  <sheetData>
    <row r="1" spans="1:46" ht="15" customHeight="1">
      <c r="A1" s="3543" t="s">
        <v>359</v>
      </c>
      <c r="B1" s="3543"/>
      <c r="C1" s="3543"/>
      <c r="D1" s="3543"/>
      <c r="E1" s="3543"/>
      <c r="F1" s="3543"/>
      <c r="G1" s="3543"/>
      <c r="H1" s="2890"/>
      <c r="I1" s="2890"/>
      <c r="J1" s="2890"/>
      <c r="K1" s="2890"/>
      <c r="L1" s="2890"/>
      <c r="M1" s="2910"/>
    </row>
    <row r="2" spans="1:46" ht="10.5" customHeight="1">
      <c r="A2" s="2871"/>
      <c r="B2" s="2889"/>
      <c r="C2" s="3076"/>
      <c r="D2" s="3076"/>
      <c r="E2" s="3076"/>
      <c r="F2" s="3076"/>
      <c r="G2" s="3076"/>
      <c r="H2" s="2890"/>
      <c r="I2" s="2890"/>
      <c r="J2" s="2890"/>
      <c r="K2" s="2890"/>
      <c r="L2" s="2890"/>
      <c r="M2" s="2910"/>
    </row>
    <row r="3" spans="1:46" ht="15" customHeight="1">
      <c r="A3" s="3544" t="s">
        <v>958</v>
      </c>
      <c r="B3" s="3544"/>
      <c r="C3" s="3544"/>
      <c r="D3" s="3544"/>
      <c r="E3" s="3544"/>
      <c r="F3" s="3544"/>
      <c r="G3" s="3544"/>
      <c r="H3" s="2890"/>
      <c r="I3" s="2890"/>
      <c r="J3" s="2890"/>
      <c r="K3" s="2890"/>
      <c r="L3" s="2890"/>
      <c r="M3" s="2910"/>
    </row>
    <row r="4" spans="1:46" ht="15" customHeight="1">
      <c r="A4" s="3544" t="s">
        <v>959</v>
      </c>
      <c r="B4" s="3544"/>
      <c r="C4" s="3544"/>
      <c r="D4" s="3544"/>
      <c r="E4" s="3544"/>
      <c r="F4" s="3544"/>
      <c r="G4" s="3544"/>
      <c r="H4" s="2890"/>
      <c r="I4" s="2890"/>
      <c r="J4" s="2890"/>
      <c r="K4" s="2890"/>
      <c r="L4" s="2890"/>
      <c r="M4" s="2910"/>
    </row>
    <row r="5" spans="1:46" ht="11.25" customHeight="1">
      <c r="A5" s="3312" t="s">
        <v>275</v>
      </c>
      <c r="B5" s="3312"/>
      <c r="C5" s="3312"/>
      <c r="D5" s="3312"/>
      <c r="E5" s="3312"/>
      <c r="F5" s="3312"/>
      <c r="G5" s="3312"/>
      <c r="H5" s="2890"/>
      <c r="I5" s="2890"/>
      <c r="J5" s="2890"/>
      <c r="K5" s="2890"/>
      <c r="L5" s="2890"/>
      <c r="M5" s="2910"/>
      <c r="AT5" s="2877" t="s">
        <v>396</v>
      </c>
    </row>
    <row r="6" spans="1:46" ht="15" customHeight="1">
      <c r="A6" s="3545" t="s">
        <v>960</v>
      </c>
      <c r="B6" s="3545"/>
      <c r="C6" s="3545"/>
      <c r="D6" s="3545"/>
      <c r="E6" s="3545"/>
      <c r="F6" s="3545"/>
      <c r="G6" s="3545"/>
      <c r="H6" s="2910"/>
      <c r="I6" s="2910"/>
      <c r="J6" s="2910"/>
      <c r="K6" s="2910"/>
      <c r="L6" s="2910"/>
      <c r="M6" s="2910"/>
    </row>
    <row r="7" spans="1:46" ht="15" customHeight="1">
      <c r="A7" s="3077"/>
      <c r="B7" s="3078"/>
      <c r="C7" s="3079"/>
      <c r="D7" s="3080"/>
      <c r="E7" s="3081"/>
      <c r="F7" s="3081"/>
      <c r="G7" s="3080"/>
      <c r="H7" s="2869"/>
      <c r="I7" s="2869"/>
      <c r="J7" s="2869"/>
      <c r="K7" s="2869"/>
      <c r="L7" s="2869"/>
      <c r="M7" s="2869"/>
    </row>
    <row r="8" spans="1:46" ht="15" customHeight="1">
      <c r="A8" s="3082"/>
      <c r="B8" s="3083" t="s">
        <v>464</v>
      </c>
      <c r="C8" s="3540" t="s">
        <v>961</v>
      </c>
      <c r="D8" s="3541"/>
      <c r="E8" s="3540" t="s">
        <v>962</v>
      </c>
      <c r="F8" s="3542"/>
      <c r="G8" s="3541"/>
      <c r="H8" s="2869"/>
      <c r="I8" s="2869"/>
      <c r="J8" s="2869"/>
      <c r="K8" s="2869"/>
      <c r="L8" s="2869"/>
      <c r="M8" s="2890"/>
      <c r="N8" s="2869"/>
    </row>
    <row r="9" spans="1:46" ht="15" customHeight="1">
      <c r="A9" s="3085" t="s">
        <v>411</v>
      </c>
      <c r="B9" s="3083" t="s">
        <v>363</v>
      </c>
      <c r="C9" s="3083" t="s">
        <v>135</v>
      </c>
      <c r="D9" s="3086" t="s">
        <v>963</v>
      </c>
      <c r="E9" s="3083" t="s">
        <v>136</v>
      </c>
      <c r="F9" s="3083" t="s">
        <v>137</v>
      </c>
      <c r="G9" s="3083" t="s">
        <v>138</v>
      </c>
      <c r="H9" s="2890"/>
      <c r="I9" s="2890"/>
      <c r="J9" s="2890"/>
      <c r="K9" s="2890"/>
      <c r="L9" s="2890"/>
      <c r="M9" s="2890"/>
      <c r="N9" s="2869"/>
      <c r="Q9" s="2877" t="s">
        <v>396</v>
      </c>
    </row>
    <row r="10" spans="1:46" ht="15" customHeight="1">
      <c r="A10" s="3087"/>
      <c r="B10" s="3088"/>
      <c r="C10" s="3089"/>
      <c r="D10" s="3089"/>
      <c r="E10" s="3084" t="s">
        <v>141</v>
      </c>
      <c r="F10" s="3084" t="s">
        <v>124</v>
      </c>
      <c r="G10" s="3084" t="s">
        <v>142</v>
      </c>
      <c r="H10" s="2890"/>
      <c r="I10" s="2890"/>
      <c r="J10" s="2890"/>
      <c r="K10" s="2890"/>
      <c r="N10" s="2869"/>
    </row>
    <row r="11" spans="1:46" ht="18" customHeight="1">
      <c r="A11" s="3090" t="s">
        <v>380</v>
      </c>
      <c r="B11" s="3091">
        <f>SUM(B12:B27)</f>
        <v>12049</v>
      </c>
      <c r="C11" s="3091">
        <f>SUM(C12:C27)</f>
        <v>595</v>
      </c>
      <c r="D11" s="3092">
        <f>(C11/B11)*100</f>
        <v>4.9381691426674408</v>
      </c>
      <c r="E11" s="3091">
        <f>SUM(E12:E27)</f>
        <v>123</v>
      </c>
      <c r="F11" s="3091">
        <f>SUM(F12:F27)</f>
        <v>468</v>
      </c>
      <c r="G11" s="3091">
        <f>SUM(G12:G27)</f>
        <v>4</v>
      </c>
      <c r="H11" s="2869"/>
      <c r="I11" s="2869"/>
      <c r="J11" s="2869"/>
      <c r="K11" s="2869"/>
      <c r="L11" s="2869"/>
      <c r="M11" s="2869"/>
    </row>
    <row r="12" spans="1:46" ht="18" customHeight="1">
      <c r="A12" s="3093" t="s">
        <v>943</v>
      </c>
      <c r="B12" s="3094">
        <v>3383</v>
      </c>
      <c r="C12" s="3095"/>
      <c r="D12" s="3096"/>
      <c r="E12" s="3097"/>
      <c r="F12" s="3095"/>
      <c r="G12" s="3095"/>
      <c r="H12" s="2910"/>
      <c r="I12" s="2910"/>
      <c r="J12" s="3098"/>
      <c r="K12" s="2910"/>
      <c r="L12" s="3098"/>
      <c r="M12" s="2910"/>
      <c r="N12" s="3098"/>
      <c r="O12" s="2881"/>
      <c r="V12" s="2887"/>
      <c r="X12" s="2887"/>
    </row>
    <row r="13" spans="1:46" ht="18" customHeight="1">
      <c r="A13" s="3093" t="s">
        <v>944</v>
      </c>
      <c r="B13" s="3094">
        <v>835</v>
      </c>
      <c r="C13" s="3094">
        <v>8</v>
      </c>
      <c r="D13" s="3096"/>
      <c r="E13" s="3095">
        <v>3</v>
      </c>
      <c r="F13" s="3094">
        <v>5</v>
      </c>
      <c r="G13" s="3095"/>
      <c r="H13" s="2910"/>
      <c r="I13" s="2910"/>
      <c r="J13" s="3098"/>
      <c r="K13" s="2910"/>
      <c r="L13" s="3098"/>
      <c r="M13" s="2910"/>
      <c r="N13" s="3098"/>
      <c r="V13" s="2887"/>
      <c r="X13" s="2887"/>
    </row>
    <row r="14" spans="1:46" ht="18" customHeight="1">
      <c r="A14" s="3093" t="s">
        <v>945</v>
      </c>
      <c r="B14" s="3094">
        <v>1141</v>
      </c>
      <c r="C14" s="3094">
        <v>102</v>
      </c>
      <c r="D14" s="3096">
        <f>(C14/B14)*100</f>
        <v>8.9395267309377733</v>
      </c>
      <c r="E14" s="3094">
        <v>3</v>
      </c>
      <c r="F14" s="3095">
        <v>99</v>
      </c>
      <c r="G14" s="3095"/>
      <c r="H14" s="2910"/>
      <c r="I14" s="2910"/>
      <c r="J14" s="2910"/>
      <c r="K14" s="2910"/>
      <c r="L14" s="2910"/>
      <c r="M14" s="2910"/>
      <c r="N14" s="2910"/>
      <c r="O14" s="2881"/>
    </row>
    <row r="15" spans="1:46" ht="18" customHeight="1">
      <c r="A15" s="3093" t="s">
        <v>946</v>
      </c>
      <c r="B15" s="3094">
        <v>970</v>
      </c>
      <c r="C15" s="3094">
        <v>48</v>
      </c>
      <c r="D15" s="3096">
        <f>(C15/B15)*100</f>
        <v>4.9484536082474229</v>
      </c>
      <c r="E15" s="3094"/>
      <c r="F15" s="3095">
        <v>48</v>
      </c>
      <c r="G15" s="3095"/>
      <c r="H15" s="2910"/>
      <c r="I15" s="2910"/>
      <c r="J15" s="3098"/>
      <c r="K15" s="2910"/>
      <c r="L15" s="3098"/>
      <c r="M15" s="2910"/>
      <c r="N15" s="3098"/>
    </row>
    <row r="16" spans="1:46" ht="18" customHeight="1">
      <c r="A16" s="3093" t="s">
        <v>947</v>
      </c>
      <c r="B16" s="3094">
        <v>973</v>
      </c>
      <c r="C16" s="3094">
        <v>1</v>
      </c>
      <c r="D16" s="3096">
        <f>(C16/B16)*100</f>
        <v>0.10277492291880781</v>
      </c>
      <c r="E16" s="3094">
        <v>1</v>
      </c>
      <c r="F16" s="3095"/>
      <c r="G16" s="3095"/>
      <c r="H16" s="2910"/>
      <c r="I16" s="2910"/>
      <c r="J16" s="3098"/>
      <c r="K16" s="2910"/>
      <c r="L16" s="3098"/>
      <c r="M16" s="2910"/>
      <c r="N16" s="3098"/>
      <c r="V16" s="2887"/>
      <c r="X16" s="2887"/>
    </row>
    <row r="17" spans="1:44" ht="18" customHeight="1">
      <c r="A17" s="3093" t="s">
        <v>948</v>
      </c>
      <c r="B17" s="3094">
        <v>376</v>
      </c>
      <c r="C17" s="3094">
        <v>28</v>
      </c>
      <c r="D17" s="3096">
        <f>(C17/B17)*100</f>
        <v>7.4468085106382977</v>
      </c>
      <c r="E17" s="3094">
        <v>22</v>
      </c>
      <c r="F17" s="3094">
        <v>4</v>
      </c>
      <c r="G17" s="3095">
        <v>2</v>
      </c>
      <c r="H17" s="2910"/>
      <c r="I17" s="2910"/>
      <c r="J17" s="3098"/>
      <c r="K17" s="2910"/>
      <c r="L17" s="3098"/>
      <c r="M17" s="2910"/>
      <c r="N17" s="3098"/>
      <c r="V17" s="2887"/>
      <c r="X17" s="2887"/>
    </row>
    <row r="18" spans="1:44" ht="18" customHeight="1">
      <c r="A18" s="3093" t="s">
        <v>949</v>
      </c>
      <c r="B18" s="3094">
        <v>559</v>
      </c>
      <c r="C18" s="3095"/>
      <c r="D18" s="3096"/>
      <c r="E18" s="3097"/>
      <c r="F18" s="3095"/>
      <c r="G18" s="3095"/>
      <c r="H18" s="2910"/>
      <c r="I18" s="2910"/>
      <c r="J18" s="3098"/>
      <c r="K18" s="2910"/>
      <c r="L18" s="3098"/>
      <c r="M18" s="2910"/>
      <c r="N18" s="3098"/>
      <c r="O18" s="2881"/>
    </row>
    <row r="19" spans="1:44" ht="18" customHeight="1">
      <c r="A19" s="3093" t="s">
        <v>950</v>
      </c>
      <c r="B19" s="3094">
        <v>363</v>
      </c>
      <c r="C19" s="3095"/>
      <c r="D19" s="3096"/>
      <c r="E19" s="3095"/>
      <c r="F19" s="3095"/>
      <c r="G19" s="3095"/>
      <c r="H19" s="2910"/>
      <c r="I19" s="2910"/>
      <c r="J19" s="3098"/>
      <c r="K19" s="2910"/>
      <c r="L19" s="3098"/>
      <c r="M19" s="2910"/>
      <c r="N19" s="3098"/>
      <c r="O19" s="2881"/>
      <c r="V19" s="2887"/>
      <c r="X19" s="2887"/>
    </row>
    <row r="20" spans="1:44" ht="18" customHeight="1">
      <c r="A20" s="3093" t="s">
        <v>951</v>
      </c>
      <c r="B20" s="3094">
        <v>255</v>
      </c>
      <c r="C20" s="3095"/>
      <c r="D20" s="3096"/>
      <c r="E20" s="3095"/>
      <c r="F20" s="3095"/>
      <c r="G20" s="3095"/>
      <c r="H20" s="2910"/>
      <c r="I20" s="2910"/>
      <c r="J20" s="2910"/>
      <c r="K20" s="2910"/>
      <c r="L20" s="3098"/>
      <c r="M20" s="2910"/>
      <c r="N20" s="2910"/>
      <c r="V20" s="2887"/>
      <c r="X20" s="2887"/>
    </row>
    <row r="21" spans="1:44" ht="18" customHeight="1">
      <c r="A21" s="3093" t="s">
        <v>952</v>
      </c>
      <c r="B21" s="3094">
        <v>293</v>
      </c>
      <c r="C21" s="3095">
        <v>11</v>
      </c>
      <c r="D21" s="3096">
        <f>(C21/B21)*100</f>
        <v>3.7542662116040959</v>
      </c>
      <c r="E21" s="3095">
        <v>11</v>
      </c>
      <c r="F21" s="3095"/>
      <c r="G21" s="3095"/>
      <c r="H21" s="2910"/>
      <c r="I21" s="2910"/>
      <c r="J21" s="3098"/>
      <c r="K21" s="2910"/>
      <c r="L21" s="3098"/>
      <c r="M21" s="2910"/>
      <c r="N21" s="3098"/>
      <c r="V21" s="2887"/>
      <c r="X21" s="2887"/>
    </row>
    <row r="22" spans="1:44" ht="18" customHeight="1">
      <c r="A22" s="3093" t="s">
        <v>953</v>
      </c>
      <c r="B22" s="3094">
        <v>284</v>
      </c>
      <c r="C22" s="3094"/>
      <c r="D22" s="3096"/>
      <c r="E22" s="3094"/>
      <c r="F22" s="3095"/>
      <c r="G22" s="3095"/>
      <c r="H22" s="2910"/>
      <c r="I22" s="2910"/>
      <c r="J22" s="3098"/>
      <c r="K22" s="2910"/>
      <c r="L22" s="3098"/>
      <c r="M22" s="2910"/>
      <c r="N22" s="3098"/>
      <c r="O22" s="2881"/>
      <c r="V22" s="2887"/>
      <c r="X22" s="2887"/>
    </row>
    <row r="23" spans="1:44" ht="18" customHeight="1">
      <c r="A23" s="3093" t="s">
        <v>954</v>
      </c>
      <c r="B23" s="3094">
        <v>223</v>
      </c>
      <c r="C23" s="3094">
        <v>161</v>
      </c>
      <c r="D23" s="3096">
        <f>(C23/B23)*100</f>
        <v>72.197309417040358</v>
      </c>
      <c r="E23" s="3094">
        <v>1</v>
      </c>
      <c r="F23" s="3094">
        <v>160</v>
      </c>
      <c r="G23" s="3095"/>
      <c r="H23" s="2910"/>
      <c r="I23" s="2910"/>
      <c r="J23" s="3098"/>
      <c r="K23" s="2910"/>
      <c r="L23" s="3098"/>
      <c r="M23" s="2910"/>
      <c r="N23" s="3098"/>
      <c r="V23" s="2887"/>
      <c r="X23" s="2887"/>
    </row>
    <row r="24" spans="1:44" ht="18" customHeight="1">
      <c r="A24" s="3093" t="s">
        <v>955</v>
      </c>
      <c r="B24" s="3094">
        <v>1623</v>
      </c>
      <c r="C24" s="3095"/>
      <c r="D24" s="3096"/>
      <c r="E24" s="3095"/>
      <c r="F24" s="3095"/>
      <c r="G24" s="3095"/>
      <c r="H24" s="2910"/>
      <c r="I24" s="2910"/>
      <c r="J24" s="3098"/>
      <c r="K24" s="2910"/>
      <c r="L24" s="3098"/>
      <c r="M24" s="2910"/>
      <c r="N24" s="3098"/>
      <c r="O24" s="2881"/>
      <c r="V24" s="2887"/>
      <c r="X24" s="2887"/>
      <c r="Z24" s="2887"/>
      <c r="AB24" s="2887"/>
      <c r="AD24" s="2887"/>
      <c r="AF24" s="2887"/>
      <c r="AH24" s="2887"/>
      <c r="AJ24" s="2887"/>
      <c r="AL24" s="2887"/>
      <c r="AN24" s="2887"/>
      <c r="AP24" s="2887"/>
      <c r="AR24" s="2887"/>
    </row>
    <row r="25" spans="1:44" ht="18" customHeight="1">
      <c r="A25" s="3093" t="s">
        <v>956</v>
      </c>
      <c r="B25" s="3094">
        <v>560</v>
      </c>
      <c r="C25" s="3094">
        <v>236</v>
      </c>
      <c r="D25" s="3096">
        <f>(C25/B25)*100</f>
        <v>42.142857142857146</v>
      </c>
      <c r="E25" s="3094">
        <v>82</v>
      </c>
      <c r="F25" s="3094">
        <v>152</v>
      </c>
      <c r="G25" s="3094">
        <v>2</v>
      </c>
      <c r="H25" s="2910"/>
      <c r="I25" s="2910"/>
      <c r="J25" s="2910"/>
      <c r="K25" s="2910"/>
      <c r="L25" s="2910"/>
      <c r="M25" s="2910"/>
      <c r="N25" s="2910"/>
      <c r="O25" s="2881"/>
      <c r="V25" s="2887"/>
      <c r="X25" s="2887"/>
      <c r="Z25" s="2887"/>
      <c r="AB25" s="2887"/>
    </row>
    <row r="26" spans="1:44" ht="18" customHeight="1">
      <c r="A26" s="3093" t="s">
        <v>957</v>
      </c>
      <c r="B26" s="3094">
        <v>92</v>
      </c>
      <c r="C26" s="3095"/>
      <c r="D26" s="3096"/>
      <c r="E26" s="3095"/>
      <c r="F26" s="3095"/>
      <c r="G26" s="3095"/>
      <c r="H26" s="2910"/>
      <c r="I26" s="2910"/>
      <c r="J26" s="3098"/>
      <c r="K26" s="2910"/>
      <c r="L26" s="3098"/>
      <c r="M26" s="2910"/>
      <c r="N26" s="3098"/>
      <c r="O26" s="2881"/>
      <c r="V26" s="2887"/>
      <c r="X26" s="2887"/>
    </row>
    <row r="27" spans="1:44" ht="18" customHeight="1">
      <c r="A27" s="3093" t="s">
        <v>827</v>
      </c>
      <c r="B27" s="3094">
        <v>119</v>
      </c>
      <c r="C27" s="3094"/>
      <c r="D27" s="3096"/>
      <c r="E27" s="3094"/>
      <c r="F27" s="3094"/>
      <c r="G27" s="3094"/>
      <c r="H27" s="2910"/>
      <c r="I27" s="2910"/>
      <c r="J27" s="3098"/>
      <c r="K27" s="2910"/>
      <c r="L27" s="3098"/>
      <c r="M27" s="2910"/>
      <c r="N27" s="3098"/>
      <c r="O27" s="2881"/>
      <c r="V27" s="2887"/>
      <c r="X27" s="2887"/>
    </row>
    <row r="28" spans="1:44" ht="12" customHeight="1">
      <c r="A28" s="2910"/>
      <c r="B28" s="2910"/>
      <c r="C28" s="2910"/>
      <c r="D28" s="3099"/>
      <c r="E28" s="2910"/>
      <c r="F28" s="2910"/>
      <c r="G28" s="2910"/>
      <c r="H28" s="2910"/>
      <c r="I28" s="2910"/>
      <c r="J28" s="3098"/>
      <c r="K28" s="2910"/>
      <c r="L28" s="3098"/>
      <c r="M28" s="2910"/>
      <c r="N28" s="3098"/>
    </row>
    <row r="29" spans="1:44" ht="12" customHeight="1">
      <c r="D29" s="2881"/>
      <c r="F29" s="2888" t="s">
        <v>964</v>
      </c>
      <c r="H29" s="2910"/>
      <c r="I29" s="2910"/>
      <c r="J29" s="3098"/>
      <c r="K29" s="2910"/>
      <c r="L29" s="3098"/>
      <c r="M29" s="2910"/>
      <c r="N29" s="3098"/>
    </row>
    <row r="30" spans="1:44" ht="8.1" customHeight="1">
      <c r="A30" s="2910"/>
      <c r="B30" s="2910"/>
      <c r="C30" s="2910"/>
      <c r="D30" s="2910"/>
      <c r="E30" s="2910"/>
      <c r="F30" s="2910"/>
      <c r="G30" s="2910"/>
      <c r="H30" s="2910"/>
      <c r="I30" s="2910"/>
      <c r="J30" s="2910"/>
      <c r="K30" s="2910"/>
      <c r="L30" s="2910"/>
      <c r="M30" s="2910"/>
      <c r="N30" s="2910"/>
    </row>
    <row r="31" spans="1:44" ht="8.1" customHeight="1">
      <c r="A31" s="2910"/>
      <c r="B31" s="2910"/>
      <c r="C31" s="2910"/>
      <c r="D31" s="2910"/>
      <c r="E31" s="2910"/>
      <c r="F31" s="2910"/>
      <c r="G31" s="2910"/>
      <c r="H31" s="2910"/>
      <c r="I31" s="2910"/>
      <c r="J31" s="3098"/>
      <c r="K31" s="2910"/>
      <c r="L31" s="3098"/>
      <c r="M31" s="2910"/>
      <c r="N31" s="3098"/>
    </row>
    <row r="32" spans="1:44" ht="8.1" customHeight="1">
      <c r="A32" s="2910"/>
      <c r="B32" s="2910"/>
      <c r="C32" s="2910"/>
      <c r="D32" s="2910"/>
      <c r="E32" s="2910"/>
      <c r="F32" s="2910"/>
      <c r="G32" s="2910"/>
      <c r="H32" s="2910"/>
      <c r="I32" s="2910"/>
      <c r="J32" s="3098"/>
      <c r="K32" s="2910"/>
      <c r="L32" s="3098"/>
      <c r="M32" s="2910"/>
      <c r="N32" s="3098"/>
    </row>
    <row r="33" spans="1:28" ht="8.1" customHeight="1">
      <c r="A33" s="2910"/>
      <c r="B33" s="2910"/>
      <c r="C33" s="2910"/>
      <c r="D33" s="2910"/>
      <c r="E33" s="2910"/>
      <c r="F33" s="2910"/>
      <c r="G33" s="2910"/>
      <c r="H33" s="2910"/>
      <c r="I33" s="2910"/>
      <c r="J33" s="3098"/>
      <c r="K33" s="2910"/>
      <c r="L33" s="3098"/>
      <c r="M33" s="2910"/>
      <c r="N33" s="3098"/>
    </row>
    <row r="34" spans="1:28" ht="8.1" customHeight="1">
      <c r="A34" s="2910"/>
      <c r="B34" s="2910"/>
      <c r="C34" s="2910"/>
      <c r="D34" s="2910"/>
      <c r="E34" s="2910"/>
      <c r="F34" s="2910"/>
      <c r="G34" s="2910"/>
      <c r="H34" s="2910"/>
      <c r="I34" s="2910"/>
      <c r="J34" s="3098"/>
      <c r="K34" s="2910"/>
      <c r="L34" s="3098"/>
      <c r="M34" s="2910"/>
      <c r="N34" s="3098"/>
    </row>
    <row r="35" spans="1:28" ht="8.1" customHeight="1">
      <c r="A35" s="2910"/>
      <c r="B35" s="2910"/>
      <c r="C35" s="2910"/>
      <c r="D35" s="2910"/>
      <c r="E35" s="2910"/>
      <c r="F35" s="2910"/>
      <c r="G35" s="2910"/>
      <c r="H35" s="2910"/>
      <c r="I35" s="2910"/>
      <c r="J35" s="3098"/>
      <c r="K35" s="2910"/>
      <c r="L35" s="3098"/>
      <c r="M35" s="2910"/>
      <c r="N35" s="3098"/>
    </row>
    <row r="36" spans="1:28" ht="8.1" customHeight="1">
      <c r="A36" s="2910"/>
      <c r="B36" s="2910"/>
      <c r="C36" s="2910"/>
      <c r="D36" s="2910"/>
      <c r="E36" s="2910"/>
      <c r="F36" s="2910"/>
      <c r="G36" s="2910"/>
      <c r="H36" s="2910"/>
      <c r="I36" s="2910"/>
      <c r="J36" s="3098"/>
      <c r="K36" s="2910"/>
      <c r="L36" s="3098"/>
      <c r="M36" s="2910"/>
      <c r="N36" s="3098"/>
    </row>
    <row r="37" spans="1:28" ht="8.1" customHeight="1">
      <c r="A37" s="2910"/>
      <c r="B37" s="2910"/>
      <c r="C37" s="2910"/>
      <c r="D37" s="2910"/>
      <c r="E37" s="2910"/>
      <c r="F37" s="2910"/>
      <c r="G37" s="2910"/>
      <c r="H37" s="2910"/>
      <c r="I37" s="2910"/>
      <c r="J37" s="3098"/>
      <c r="K37" s="2910"/>
      <c r="L37" s="3098"/>
      <c r="M37" s="2910"/>
      <c r="N37" s="3098"/>
    </row>
    <row r="38" spans="1:28" ht="8.1" customHeight="1">
      <c r="A38" s="2910"/>
      <c r="B38" s="2910"/>
      <c r="C38" s="2910"/>
      <c r="D38" s="2910"/>
      <c r="E38" s="2910"/>
      <c r="F38" s="2910"/>
      <c r="G38" s="2910"/>
      <c r="H38" s="2910"/>
      <c r="I38" s="2910"/>
      <c r="J38" s="3098"/>
      <c r="K38" s="2910"/>
      <c r="L38" s="3098"/>
      <c r="M38" s="2910"/>
      <c r="N38" s="3098"/>
    </row>
    <row r="39" spans="1:28" ht="8.1" customHeight="1">
      <c r="A39" s="2910"/>
      <c r="B39" s="2910"/>
      <c r="C39" s="2910"/>
      <c r="D39" s="2910"/>
      <c r="E39" s="2910"/>
      <c r="F39" s="2910"/>
      <c r="G39" s="2910"/>
      <c r="H39" s="2910"/>
      <c r="I39" s="2910"/>
      <c r="J39" s="3098"/>
      <c r="K39" s="2910"/>
      <c r="L39" s="3098"/>
      <c r="M39" s="2910"/>
      <c r="N39" s="3098"/>
    </row>
    <row r="40" spans="1:28" ht="10.5" hidden="1" customHeight="1">
      <c r="A40" s="2910"/>
      <c r="B40" s="2910"/>
      <c r="C40" s="2910"/>
      <c r="D40" s="2910"/>
      <c r="E40" s="2910"/>
      <c r="F40" s="2910"/>
      <c r="G40" s="2910"/>
      <c r="H40" s="2910"/>
      <c r="I40" s="2910"/>
      <c r="J40" s="2910"/>
      <c r="K40" s="2910"/>
      <c r="L40" s="2910"/>
      <c r="M40" s="2910"/>
      <c r="N40" s="2887"/>
    </row>
    <row r="41" spans="1:28">
      <c r="A41" s="2910"/>
      <c r="B41" s="2910"/>
      <c r="C41" s="2910"/>
      <c r="D41" s="2910"/>
      <c r="E41" s="2910"/>
      <c r="F41" s="2910"/>
      <c r="G41" s="2910"/>
      <c r="H41" s="2910"/>
      <c r="I41" s="2910"/>
      <c r="J41" s="2910"/>
      <c r="K41" s="2910"/>
      <c r="L41" s="2910"/>
      <c r="M41" s="2910"/>
      <c r="N41" s="3100" t="s">
        <v>965</v>
      </c>
    </row>
    <row r="42" spans="1:28">
      <c r="A42" s="2910"/>
      <c r="B42" s="2910"/>
      <c r="C42" s="2910"/>
      <c r="D42" s="2910"/>
      <c r="E42" s="2910"/>
      <c r="F42" s="2910"/>
      <c r="G42" s="2910"/>
      <c r="H42" s="2910"/>
      <c r="I42" s="2910"/>
      <c r="J42" s="2910"/>
      <c r="K42" s="2910"/>
      <c r="L42" s="2910"/>
      <c r="M42" s="2910"/>
      <c r="N42" s="2887"/>
    </row>
    <row r="43" spans="1:28" ht="8.1" customHeight="1">
      <c r="A43" s="2910"/>
      <c r="B43" s="2910"/>
      <c r="C43" s="2910"/>
      <c r="D43" s="2910"/>
      <c r="E43" s="2910"/>
      <c r="F43" s="2910"/>
      <c r="G43" s="2910"/>
      <c r="H43" s="2910"/>
      <c r="I43" s="2910"/>
      <c r="J43" s="2910"/>
      <c r="K43" s="2910"/>
      <c r="L43" s="2910"/>
      <c r="M43" s="2910"/>
      <c r="N43" s="2887"/>
    </row>
    <row r="44" spans="1:28" ht="10.5" hidden="1" customHeight="1">
      <c r="N44" s="2887"/>
    </row>
    <row r="45" spans="1:28">
      <c r="N45" s="2887"/>
    </row>
    <row r="46" spans="1:28">
      <c r="N46" s="2887"/>
      <c r="Z46" s="2887"/>
      <c r="AB46" s="2887"/>
    </row>
    <row r="47" spans="1:28">
      <c r="B47" s="2921">
        <v>12847</v>
      </c>
      <c r="E47" s="2921">
        <v>5482</v>
      </c>
      <c r="N47" s="2887"/>
      <c r="Z47" s="2887"/>
      <c r="AB47" s="2887"/>
    </row>
    <row r="48" spans="1:28">
      <c r="N48" s="2887"/>
      <c r="Z48" s="2887"/>
      <c r="AB48" s="2887"/>
    </row>
    <row r="49" spans="14:34">
      <c r="N49" s="2887"/>
      <c r="Z49" s="2887"/>
      <c r="AB49" s="2887"/>
    </row>
    <row r="50" spans="14:34">
      <c r="N50" s="2887"/>
      <c r="Z50" s="2887"/>
      <c r="AB50" s="2887"/>
    </row>
    <row r="51" spans="14:34">
      <c r="N51" s="2887"/>
      <c r="Z51" s="2887"/>
      <c r="AB51" s="2887"/>
    </row>
    <row r="52" spans="14:34">
      <c r="N52" s="2887"/>
      <c r="AF52" s="2887"/>
      <c r="AH52" s="2887"/>
    </row>
    <row r="53" spans="14:34">
      <c r="N53" s="2887"/>
    </row>
    <row r="54" spans="14:34">
      <c r="N54" s="2887"/>
      <c r="Z54" s="2887"/>
      <c r="AB54" s="2887"/>
    </row>
    <row r="55" spans="14:34">
      <c r="N55" s="2887"/>
    </row>
    <row r="82" spans="20:20">
      <c r="T82" s="2877" t="s">
        <v>396</v>
      </c>
    </row>
    <row r="126" spans="59:59">
      <c r="BG126" s="2877" t="s">
        <v>396</v>
      </c>
    </row>
  </sheetData>
  <sheetProtection password="CA55" sheet="1" objects="1" scenarios="1"/>
  <mergeCells count="7">
    <mergeCell ref="C8:D8"/>
    <mergeCell ref="E8:G8"/>
    <mergeCell ref="A1:G1"/>
    <mergeCell ref="A3:G3"/>
    <mergeCell ref="A4:G4"/>
    <mergeCell ref="A6:G6"/>
    <mergeCell ref="A5:G5"/>
  </mergeCells>
  <phoneticPr fontId="101" type="noConversion"/>
  <printOptions horizontalCentered="1"/>
  <pageMargins left="1.8110236220472442" right="0.98425196850393704" top="0.98425196850393704" bottom="0.9055118110236221" header="0" footer="0"/>
  <pageSetup orientation="landscape" horizontalDpi="300" verticalDpi="300" r:id="rId1"/>
  <headerFooter alignWithMargins="0">
    <oddHeader>&amp;R&amp;"Helv,Negrita"&amp;12&amp;[47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D141"/>
  <sheetViews>
    <sheetView showGridLines="0" workbookViewId="0">
      <selection activeCell="C38" sqref="C38"/>
    </sheetView>
  </sheetViews>
  <sheetFormatPr baseColWidth="10" defaultColWidth="9.83203125" defaultRowHeight="10.5"/>
  <cols>
    <col min="1" max="1" width="35.1640625" style="1295" customWidth="1"/>
    <col min="2" max="2" width="12" style="1295" customWidth="1"/>
    <col min="3" max="3" width="12.1640625" style="1295" customWidth="1"/>
    <col min="4" max="4" width="7.83203125" style="1295" customWidth="1"/>
    <col min="5" max="5" width="8.5" style="1295" customWidth="1"/>
    <col min="6" max="6" width="7" style="1295" customWidth="1"/>
    <col min="7" max="7" width="5.83203125" style="1295" customWidth="1"/>
    <col min="8" max="10" width="6.83203125" style="1295" customWidth="1"/>
    <col min="11" max="15" width="9.83203125" style="1295"/>
    <col min="16" max="16" width="2.83203125" style="1295" customWidth="1"/>
    <col min="17" max="17" width="36.83203125" style="1295" customWidth="1"/>
    <col min="18" max="16384" width="9.83203125" style="1295"/>
  </cols>
  <sheetData>
    <row r="1" spans="1:43" ht="17.25" customHeight="1">
      <c r="A1" s="3546" t="s">
        <v>359</v>
      </c>
      <c r="B1" s="3546"/>
      <c r="C1" s="3546"/>
      <c r="D1" s="3546"/>
      <c r="E1" s="3546"/>
      <c r="F1" s="3546"/>
      <c r="G1" s="3546"/>
      <c r="H1" s="3546"/>
      <c r="I1" s="3546"/>
      <c r="J1" s="3546"/>
    </row>
    <row r="2" spans="1:43" ht="2.25" customHeight="1">
      <c r="A2" s="1296"/>
      <c r="B2" s="1297"/>
      <c r="C2" s="1297"/>
      <c r="D2" s="1297"/>
      <c r="E2" s="1298"/>
      <c r="F2" s="1297"/>
      <c r="G2" s="1297"/>
      <c r="H2" s="1297"/>
      <c r="I2" s="1297"/>
      <c r="J2" s="1297"/>
    </row>
    <row r="3" spans="1:43" ht="13.5" customHeight="1">
      <c r="A3" s="3547" t="s">
        <v>10</v>
      </c>
      <c r="B3" s="3547"/>
      <c r="C3" s="3547"/>
      <c r="D3" s="3547"/>
      <c r="E3" s="3547"/>
      <c r="F3" s="3547"/>
      <c r="G3" s="3547"/>
      <c r="H3" s="3547"/>
      <c r="I3" s="3547"/>
      <c r="J3" s="3547"/>
    </row>
    <row r="4" spans="1:43" ht="11.25" customHeight="1">
      <c r="A4" s="3547" t="s">
        <v>1025</v>
      </c>
      <c r="B4" s="3547"/>
      <c r="C4" s="3547"/>
      <c r="D4" s="3547"/>
      <c r="E4" s="3547"/>
      <c r="F4" s="3547"/>
      <c r="G4" s="3547"/>
      <c r="H4" s="3547"/>
      <c r="I4" s="3547"/>
      <c r="J4" s="3547"/>
    </row>
    <row r="5" spans="1:43" ht="0.75" customHeight="1">
      <c r="A5" s="1299"/>
      <c r="B5" s="1299"/>
      <c r="C5" s="1299"/>
      <c r="D5" s="1299"/>
      <c r="E5" s="1299"/>
      <c r="F5" s="1299"/>
      <c r="G5" s="1299"/>
      <c r="H5" s="1299"/>
      <c r="I5" s="1299"/>
      <c r="J5" s="1299"/>
    </row>
    <row r="6" spans="1:43" ht="16.5" customHeight="1">
      <c r="A6" s="3548" t="s">
        <v>152</v>
      </c>
      <c r="B6" s="3548"/>
      <c r="C6" s="3548"/>
      <c r="D6" s="3548"/>
      <c r="E6" s="3548"/>
      <c r="F6" s="3548"/>
      <c r="G6" s="3548"/>
      <c r="H6" s="3548"/>
      <c r="I6" s="3548"/>
      <c r="J6" s="3548"/>
      <c r="AQ6" s="1300" t="s">
        <v>396</v>
      </c>
    </row>
    <row r="7" spans="1:43" ht="12.95" customHeight="1">
      <c r="A7" s="1301"/>
      <c r="B7" s="1302" t="s">
        <v>464</v>
      </c>
      <c r="C7" s="1303" t="s">
        <v>11</v>
      </c>
      <c r="D7" s="1304"/>
      <c r="E7" s="1305"/>
      <c r="F7" s="1306"/>
      <c r="G7" s="1306"/>
      <c r="H7" s="1306"/>
      <c r="I7" s="1306"/>
      <c r="J7" s="1307"/>
      <c r="K7" s="1296"/>
    </row>
    <row r="8" spans="1:43" ht="10.5" customHeight="1">
      <c r="A8" s="1308" t="s">
        <v>411</v>
      </c>
      <c r="B8" s="1309" t="s">
        <v>363</v>
      </c>
      <c r="C8" s="1310" t="s">
        <v>12</v>
      </c>
      <c r="D8" s="1311" t="s">
        <v>1360</v>
      </c>
      <c r="E8" s="1310" t="s">
        <v>13</v>
      </c>
      <c r="F8" s="1309" t="s">
        <v>1360</v>
      </c>
      <c r="G8" s="1312" t="s">
        <v>14</v>
      </c>
      <c r="H8" s="1309" t="s">
        <v>1360</v>
      </c>
      <c r="I8" s="1312" t="s">
        <v>15</v>
      </c>
      <c r="J8" s="1313" t="s">
        <v>1360</v>
      </c>
      <c r="K8" s="1296"/>
      <c r="N8" s="1300" t="s">
        <v>396</v>
      </c>
    </row>
    <row r="9" spans="1:43" ht="11.1" customHeight="1">
      <c r="A9" s="1314" t="s">
        <v>706</v>
      </c>
      <c r="B9" s="1315">
        <f>SUM(B10+B13+B16+B22+B31+B34+B40+B43+B48+B49+B50+B51+B52)</f>
        <v>9156</v>
      </c>
      <c r="C9" s="1315">
        <f>SUM(C10+C13+C16+C22+C31+C34+C40+C43+C48+C49+C50+C51+C52)</f>
        <v>454</v>
      </c>
      <c r="D9" s="1316">
        <f t="shared" ref="D9:D15" si="0">(C9/B9)*100</f>
        <v>4.9584971603320227</v>
      </c>
      <c r="E9" s="1315">
        <f>SUM(E10+E13+E16+E22+E31+E34+E40+E43+E48+E49+E50+E51+E52)</f>
        <v>7909</v>
      </c>
      <c r="F9" s="1316">
        <f t="shared" ref="F9:F54" si="1">(E9/B9)*100</f>
        <v>86.380515508955881</v>
      </c>
      <c r="G9" s="1315">
        <f>SUM(G10+G13+G16+G22+G31+G34+G40+G43+G48+G49+G50+G51+G52)</f>
        <v>20</v>
      </c>
      <c r="H9" s="1316">
        <f>(G9/B9)*100</f>
        <v>0.218435998252512</v>
      </c>
      <c r="I9" s="1315">
        <f>SUM(I10+I13+I16+I22+I31+I34+I40+I43+I48+I49+I50+I51+I52)</f>
        <v>773</v>
      </c>
      <c r="J9" s="1317">
        <f t="shared" ref="J9:J17" si="2">(I9/B9)*100</f>
        <v>8.4425513324595904</v>
      </c>
    </row>
    <row r="10" spans="1:43" ht="10.5" customHeight="1">
      <c r="A10" s="1318" t="s">
        <v>722</v>
      </c>
      <c r="B10" s="1319">
        <f>SUM(B11:B12)</f>
        <v>253</v>
      </c>
      <c r="C10" s="1319">
        <f>SUM(C11:C12)</f>
        <v>18</v>
      </c>
      <c r="D10" s="1320">
        <f t="shared" si="0"/>
        <v>7.1146245059288544</v>
      </c>
      <c r="E10" s="1321">
        <f>SUM(E11:E12)</f>
        <v>197</v>
      </c>
      <c r="F10" s="1320">
        <f t="shared" si="1"/>
        <v>77.865612648221344</v>
      </c>
      <c r="G10" s="1322"/>
      <c r="H10" s="1320"/>
      <c r="I10" s="1319">
        <f>SUM(I11:I12)</f>
        <v>38</v>
      </c>
      <c r="J10" s="1323">
        <f t="shared" si="2"/>
        <v>15.019762845849801</v>
      </c>
      <c r="L10" s="1324"/>
      <c r="S10" s="1325"/>
      <c r="U10" s="1325"/>
    </row>
    <row r="11" spans="1:43" ht="9.9499999999999993" customHeight="1">
      <c r="A11" s="1326" t="s">
        <v>16</v>
      </c>
      <c r="B11" s="1327">
        <f>SUM(C11+E11+G11+I11)</f>
        <v>187</v>
      </c>
      <c r="C11" s="1327">
        <v>6</v>
      </c>
      <c r="D11" s="1328">
        <f t="shared" si="0"/>
        <v>3.2085561497326207</v>
      </c>
      <c r="E11" s="1327">
        <v>161</v>
      </c>
      <c r="F11" s="1328">
        <f t="shared" si="1"/>
        <v>86.096256684491976</v>
      </c>
      <c r="G11" s="1327"/>
      <c r="H11" s="1327"/>
      <c r="I11" s="1327">
        <v>20</v>
      </c>
      <c r="J11" s="1329">
        <f t="shared" si="2"/>
        <v>10.695187165775401</v>
      </c>
    </row>
    <row r="12" spans="1:43" ht="9.9499999999999993" customHeight="1">
      <c r="A12" s="1326" t="s">
        <v>17</v>
      </c>
      <c r="B12" s="1327">
        <f>SUM(C12+E12+G12+I12)</f>
        <v>66</v>
      </c>
      <c r="C12" s="1327">
        <v>12</v>
      </c>
      <c r="D12" s="1328">
        <f t="shared" si="0"/>
        <v>18.181818181818183</v>
      </c>
      <c r="E12" s="1327">
        <v>36</v>
      </c>
      <c r="F12" s="1328">
        <f t="shared" si="1"/>
        <v>54.54545454545454</v>
      </c>
      <c r="G12" s="1327"/>
      <c r="H12" s="1327"/>
      <c r="I12" s="1327">
        <v>18</v>
      </c>
      <c r="J12" s="1329">
        <f t="shared" si="2"/>
        <v>27.27272727272727</v>
      </c>
    </row>
    <row r="13" spans="1:43" ht="9.9499999999999993" customHeight="1">
      <c r="A13" s="1318" t="s">
        <v>1250</v>
      </c>
      <c r="B13" s="1321">
        <f>SUM(B14:B15)</f>
        <v>315</v>
      </c>
      <c r="C13" s="1321">
        <f>SUM(C14:C15)</f>
        <v>27</v>
      </c>
      <c r="D13" s="1320">
        <f t="shared" si="0"/>
        <v>8.5714285714285712</v>
      </c>
      <c r="E13" s="1321">
        <f>SUM(E14:E15)</f>
        <v>275</v>
      </c>
      <c r="F13" s="1320">
        <f t="shared" si="1"/>
        <v>87.301587301587304</v>
      </c>
      <c r="G13" s="1321">
        <f>SUM(G14:G15)</f>
        <v>2</v>
      </c>
      <c r="H13" s="1320">
        <f>(G13/B13)*100</f>
        <v>0.63492063492063489</v>
      </c>
      <c r="I13" s="1321">
        <f>SUM(I14:I15)</f>
        <v>11</v>
      </c>
      <c r="J13" s="1323">
        <f t="shared" si="2"/>
        <v>3.4920634920634921</v>
      </c>
      <c r="S13" s="1325"/>
      <c r="U13" s="1325"/>
    </row>
    <row r="14" spans="1:43" ht="9.9499999999999993" customHeight="1">
      <c r="A14" s="1326" t="s">
        <v>18</v>
      </c>
      <c r="B14" s="1327">
        <f>SUM(C14+E14+G14+I14)</f>
        <v>151</v>
      </c>
      <c r="C14" s="1327">
        <v>16</v>
      </c>
      <c r="D14" s="1328">
        <f t="shared" si="0"/>
        <v>10.596026490066226</v>
      </c>
      <c r="E14" s="1330">
        <v>130</v>
      </c>
      <c r="F14" s="1328">
        <f t="shared" si="1"/>
        <v>86.092715231788077</v>
      </c>
      <c r="G14" s="1327"/>
      <c r="H14" s="1328"/>
      <c r="I14" s="1327">
        <v>5</v>
      </c>
      <c r="J14" s="1329">
        <f t="shared" si="2"/>
        <v>3.3112582781456954</v>
      </c>
    </row>
    <row r="15" spans="1:43" ht="9.9499999999999993" customHeight="1">
      <c r="A15" s="1326" t="s">
        <v>19</v>
      </c>
      <c r="B15" s="1327">
        <f>SUM(C15+E15+G15+I15)</f>
        <v>164</v>
      </c>
      <c r="C15" s="1327">
        <v>11</v>
      </c>
      <c r="D15" s="1328">
        <f t="shared" si="0"/>
        <v>6.7073170731707323</v>
      </c>
      <c r="E15" s="1327">
        <v>145</v>
      </c>
      <c r="F15" s="1328">
        <f t="shared" si="1"/>
        <v>88.41463414634147</v>
      </c>
      <c r="G15" s="1327">
        <v>2</v>
      </c>
      <c r="H15" s="1328">
        <f>(G15/B15)*100</f>
        <v>1.2195121951219512</v>
      </c>
      <c r="I15" s="1327">
        <v>6</v>
      </c>
      <c r="J15" s="1329">
        <f t="shared" si="2"/>
        <v>3.6585365853658534</v>
      </c>
    </row>
    <row r="16" spans="1:43" ht="9.9499999999999993" customHeight="1">
      <c r="A16" s="1318" t="s">
        <v>1164</v>
      </c>
      <c r="B16" s="1321">
        <f>SUM(B17:B21)</f>
        <v>984</v>
      </c>
      <c r="C16" s="1321">
        <f>SUM(C17:C21)</f>
        <v>64</v>
      </c>
      <c r="D16" s="1320">
        <f t="shared" ref="D16:D23" si="3">(C16/B16)*100</f>
        <v>6.5040650406504072</v>
      </c>
      <c r="E16" s="1319">
        <f>SUM(E17:E21)</f>
        <v>900</v>
      </c>
      <c r="F16" s="1320">
        <f t="shared" si="1"/>
        <v>91.463414634146346</v>
      </c>
      <c r="G16" s="1319"/>
      <c r="H16" s="1320"/>
      <c r="I16" s="1321">
        <f>SUM(I17:I21)</f>
        <v>20</v>
      </c>
      <c r="J16" s="1323">
        <f t="shared" si="2"/>
        <v>2.0325203252032518</v>
      </c>
      <c r="L16" s="1324"/>
    </row>
    <row r="17" spans="1:41" ht="9.9499999999999993" customHeight="1">
      <c r="A17" s="1326" t="s">
        <v>1149</v>
      </c>
      <c r="B17" s="1327">
        <f>SUM(C17+E17+G17+I17)</f>
        <v>209</v>
      </c>
      <c r="C17" s="1327">
        <v>14</v>
      </c>
      <c r="D17" s="1328">
        <f t="shared" si="3"/>
        <v>6.6985645933014357</v>
      </c>
      <c r="E17" s="1330">
        <v>186</v>
      </c>
      <c r="F17" s="1328">
        <f t="shared" si="1"/>
        <v>88.995215311004785</v>
      </c>
      <c r="G17" s="1327"/>
      <c r="H17" s="1328"/>
      <c r="I17" s="1327">
        <v>9</v>
      </c>
      <c r="J17" s="1329">
        <f t="shared" si="2"/>
        <v>4.3062200956937797</v>
      </c>
    </row>
    <row r="18" spans="1:41" ht="9.9499999999999993" customHeight="1">
      <c r="A18" s="1326" t="s">
        <v>1210</v>
      </c>
      <c r="B18" s="1327">
        <f>SUM(C18+E18+G18+I18)</f>
        <v>176</v>
      </c>
      <c r="C18" s="1327">
        <v>9</v>
      </c>
      <c r="D18" s="1328">
        <f t="shared" si="3"/>
        <v>5.1136363636363642</v>
      </c>
      <c r="E18" s="1327">
        <v>167</v>
      </c>
      <c r="F18" s="1328">
        <f t="shared" si="1"/>
        <v>94.88636363636364</v>
      </c>
      <c r="G18" s="1327"/>
      <c r="H18" s="1328"/>
      <c r="I18" s="1327"/>
      <c r="J18" s="1329"/>
      <c r="S18" s="1325"/>
      <c r="U18" s="1325"/>
    </row>
    <row r="19" spans="1:41" ht="9.9499999999999993" customHeight="1">
      <c r="A19" s="1326" t="s">
        <v>1211</v>
      </c>
      <c r="B19" s="1327">
        <f>SUM(C19+E19+G19+I19)</f>
        <v>154</v>
      </c>
      <c r="C19" s="1327">
        <v>15</v>
      </c>
      <c r="D19" s="1328">
        <f t="shared" si="3"/>
        <v>9.7402597402597415</v>
      </c>
      <c r="E19" s="1327">
        <v>132</v>
      </c>
      <c r="F19" s="1328">
        <f t="shared" si="1"/>
        <v>85.714285714285708</v>
      </c>
      <c r="G19" s="1327"/>
      <c r="H19" s="1327"/>
      <c r="I19" s="1327">
        <v>7</v>
      </c>
      <c r="J19" s="1329">
        <f>(I19/B19)*100</f>
        <v>4.5454545454545459</v>
      </c>
    </row>
    <row r="20" spans="1:41" ht="9.9499999999999993" customHeight="1">
      <c r="A20" s="1326" t="s">
        <v>1215</v>
      </c>
      <c r="B20" s="1327">
        <f>SUM(C20+E20+G20+I20)</f>
        <v>379</v>
      </c>
      <c r="C20" s="1327">
        <v>24</v>
      </c>
      <c r="D20" s="1328">
        <f t="shared" si="3"/>
        <v>6.3324538258575203</v>
      </c>
      <c r="E20" s="1327">
        <v>352</v>
      </c>
      <c r="F20" s="1328">
        <f t="shared" si="1"/>
        <v>92.875989445910292</v>
      </c>
      <c r="G20" s="1331"/>
      <c r="H20" s="1328"/>
      <c r="I20" s="1327">
        <v>3</v>
      </c>
      <c r="J20" s="1329"/>
    </row>
    <row r="21" spans="1:41" ht="9.9499999999999993" customHeight="1">
      <c r="A21" s="1326" t="s">
        <v>1212</v>
      </c>
      <c r="B21" s="1327">
        <f>SUM(C21+E21+G21+I21)</f>
        <v>66</v>
      </c>
      <c r="C21" s="1327">
        <v>2</v>
      </c>
      <c r="D21" s="1328">
        <f t="shared" si="3"/>
        <v>3.0303030303030303</v>
      </c>
      <c r="E21" s="1327">
        <v>63</v>
      </c>
      <c r="F21" s="1328">
        <f t="shared" si="1"/>
        <v>95.454545454545453</v>
      </c>
      <c r="G21" s="1327"/>
      <c r="H21" s="1328"/>
      <c r="I21" s="1327">
        <v>1</v>
      </c>
      <c r="J21" s="1329">
        <f t="shared" ref="J21:J35" si="4">(I21/B21)*100</f>
        <v>1.5151515151515151</v>
      </c>
      <c r="S21" s="1325"/>
      <c r="U21" s="1325"/>
    </row>
    <row r="22" spans="1:41" ht="9.9499999999999993" customHeight="1">
      <c r="A22" s="1318" t="s">
        <v>1106</v>
      </c>
      <c r="B22" s="1321">
        <f>SUM(B23:B30)</f>
        <v>2495</v>
      </c>
      <c r="C22" s="1321">
        <f>SUM(C23:C30)</f>
        <v>61</v>
      </c>
      <c r="D22" s="1320">
        <f t="shared" si="3"/>
        <v>2.4448897795591185</v>
      </c>
      <c r="E22" s="1319">
        <f>SUM(E23:E30)</f>
        <v>1990</v>
      </c>
      <c r="F22" s="1320">
        <f t="shared" si="1"/>
        <v>79.759519038076149</v>
      </c>
      <c r="G22" s="1321">
        <f>SUM(G23:G30)</f>
        <v>5</v>
      </c>
      <c r="H22" s="1320">
        <f>(G22/B22)*100</f>
        <v>0.20040080160320639</v>
      </c>
      <c r="I22" s="1321">
        <f>SUM(I23:I30)</f>
        <v>439</v>
      </c>
      <c r="J22" s="1323">
        <f t="shared" si="4"/>
        <v>17.595190380761522</v>
      </c>
      <c r="S22" s="1325"/>
      <c r="U22" s="1325"/>
    </row>
    <row r="23" spans="1:41" ht="9.9499999999999993" customHeight="1">
      <c r="A23" s="1326" t="s">
        <v>1176</v>
      </c>
      <c r="B23" s="1327">
        <f t="shared" ref="B23:B30" si="5">SUM(C23+E23+G23+I23)</f>
        <v>486</v>
      </c>
      <c r="C23" s="1327">
        <v>14</v>
      </c>
      <c r="D23" s="1328">
        <f t="shared" si="3"/>
        <v>2.880658436213992</v>
      </c>
      <c r="E23" s="1330">
        <v>383</v>
      </c>
      <c r="F23" s="1328">
        <f t="shared" si="1"/>
        <v>78.806584362139915</v>
      </c>
      <c r="G23" s="1327"/>
      <c r="H23" s="1328"/>
      <c r="I23" s="1327">
        <v>89</v>
      </c>
      <c r="J23" s="1329">
        <f t="shared" si="4"/>
        <v>18.31275720164609</v>
      </c>
      <c r="S23" s="1325"/>
      <c r="U23" s="1325"/>
    </row>
    <row r="24" spans="1:41" ht="9.9499999999999993" customHeight="1">
      <c r="A24" s="1326" t="s">
        <v>1217</v>
      </c>
      <c r="B24" s="1327">
        <f t="shared" si="5"/>
        <v>87</v>
      </c>
      <c r="C24" s="1327"/>
      <c r="D24" s="1328"/>
      <c r="E24" s="1330">
        <v>12</v>
      </c>
      <c r="F24" s="1328">
        <f t="shared" si="1"/>
        <v>13.793103448275861</v>
      </c>
      <c r="G24" s="1327"/>
      <c r="H24" s="1328"/>
      <c r="I24" s="1327">
        <v>75</v>
      </c>
      <c r="J24" s="1329">
        <f t="shared" si="4"/>
        <v>86.206896551724128</v>
      </c>
      <c r="S24" s="1325"/>
      <c r="U24" s="1325"/>
    </row>
    <row r="25" spans="1:41" ht="9.9499999999999993" customHeight="1">
      <c r="A25" s="1326" t="s">
        <v>1133</v>
      </c>
      <c r="B25" s="1327">
        <f t="shared" si="5"/>
        <v>41</v>
      </c>
      <c r="C25" s="1327">
        <v>5</v>
      </c>
      <c r="D25" s="1328">
        <f t="shared" ref="D25:D34" si="6">(C25/B25)*100</f>
        <v>12.195121951219512</v>
      </c>
      <c r="E25" s="1327">
        <v>24</v>
      </c>
      <c r="F25" s="1328">
        <f t="shared" si="1"/>
        <v>58.536585365853654</v>
      </c>
      <c r="G25" s="1327"/>
      <c r="H25" s="1327"/>
      <c r="I25" s="1327">
        <v>12</v>
      </c>
      <c r="J25" s="1329">
        <f t="shared" si="4"/>
        <v>29.268292682926827</v>
      </c>
    </row>
    <row r="26" spans="1:41" ht="9.9499999999999993" customHeight="1">
      <c r="A26" s="1326" t="s">
        <v>1218</v>
      </c>
      <c r="B26" s="1327">
        <f t="shared" si="5"/>
        <v>591</v>
      </c>
      <c r="C26" s="1327">
        <v>16</v>
      </c>
      <c r="D26" s="1328">
        <f t="shared" si="6"/>
        <v>2.7072758037225042</v>
      </c>
      <c r="E26" s="1327">
        <v>467</v>
      </c>
      <c r="F26" s="1328">
        <f t="shared" si="1"/>
        <v>79.018612521150587</v>
      </c>
      <c r="G26" s="1327"/>
      <c r="H26" s="1328"/>
      <c r="I26" s="1327">
        <v>108</v>
      </c>
      <c r="J26" s="1329">
        <f t="shared" si="4"/>
        <v>18.274111675126903</v>
      </c>
      <c r="L26" s="1324"/>
      <c r="S26" s="1325"/>
      <c r="U26" s="1325"/>
    </row>
    <row r="27" spans="1:41" ht="9.9499999999999993" customHeight="1">
      <c r="A27" s="1326" t="s">
        <v>1200</v>
      </c>
      <c r="B27" s="1327">
        <f t="shared" si="5"/>
        <v>51</v>
      </c>
      <c r="C27" s="1327">
        <v>2</v>
      </c>
      <c r="D27" s="1328">
        <f t="shared" si="6"/>
        <v>3.9215686274509802</v>
      </c>
      <c r="E27" s="1327">
        <v>4</v>
      </c>
      <c r="F27" s="1328">
        <f t="shared" si="1"/>
        <v>7.8431372549019605</v>
      </c>
      <c r="G27" s="1327"/>
      <c r="H27" s="1328"/>
      <c r="I27" s="1327">
        <v>45</v>
      </c>
      <c r="J27" s="1329">
        <f t="shared" si="4"/>
        <v>88.235294117647058</v>
      </c>
      <c r="L27" s="1324"/>
      <c r="S27" s="1325"/>
      <c r="U27" s="1325"/>
    </row>
    <row r="28" spans="1:41" ht="9.9499999999999993" customHeight="1">
      <c r="A28" s="1326" t="s">
        <v>1201</v>
      </c>
      <c r="B28" s="1327">
        <f t="shared" si="5"/>
        <v>1097</v>
      </c>
      <c r="C28" s="1327">
        <v>11</v>
      </c>
      <c r="D28" s="1328">
        <f t="shared" si="6"/>
        <v>1.0027347310847767</v>
      </c>
      <c r="E28" s="1327">
        <v>1021</v>
      </c>
      <c r="F28" s="1328">
        <f t="shared" si="1"/>
        <v>93.072014585232452</v>
      </c>
      <c r="G28" s="1327">
        <v>2</v>
      </c>
      <c r="H28" s="1328">
        <f>(G28/B28)*100</f>
        <v>0.18231540565177756</v>
      </c>
      <c r="I28" s="1327">
        <v>63</v>
      </c>
      <c r="J28" s="1329">
        <f t="shared" si="4"/>
        <v>5.7429352780309939</v>
      </c>
    </row>
    <row r="29" spans="1:41" ht="9.9499999999999993" customHeight="1">
      <c r="A29" s="1326" t="s">
        <v>1219</v>
      </c>
      <c r="B29" s="1327">
        <f t="shared" si="5"/>
        <v>49</v>
      </c>
      <c r="C29" s="1327">
        <v>3</v>
      </c>
      <c r="D29" s="1328">
        <f t="shared" si="6"/>
        <v>6.1224489795918364</v>
      </c>
      <c r="E29" s="1327">
        <v>11</v>
      </c>
      <c r="F29" s="1328">
        <f t="shared" si="1"/>
        <v>22.448979591836736</v>
      </c>
      <c r="G29" s="1327"/>
      <c r="H29" s="1328"/>
      <c r="I29" s="1327">
        <v>35</v>
      </c>
      <c r="J29" s="1329">
        <f t="shared" si="4"/>
        <v>71.428571428571431</v>
      </c>
    </row>
    <row r="30" spans="1:41" ht="9.9499999999999993" customHeight="1">
      <c r="A30" s="1326" t="s">
        <v>1220</v>
      </c>
      <c r="B30" s="1327">
        <f t="shared" si="5"/>
        <v>93</v>
      </c>
      <c r="C30" s="1327">
        <v>10</v>
      </c>
      <c r="D30" s="1328">
        <f t="shared" si="6"/>
        <v>10.75268817204301</v>
      </c>
      <c r="E30" s="1327">
        <v>68</v>
      </c>
      <c r="F30" s="1328">
        <f t="shared" si="1"/>
        <v>73.118279569892479</v>
      </c>
      <c r="G30" s="1327">
        <v>3</v>
      </c>
      <c r="H30" s="1328">
        <f>(G30/B30)*100</f>
        <v>3.225806451612903</v>
      </c>
      <c r="I30" s="1327">
        <v>12</v>
      </c>
      <c r="J30" s="1329">
        <f t="shared" si="4"/>
        <v>12.903225806451612</v>
      </c>
      <c r="S30" s="1325"/>
      <c r="U30" s="1325"/>
    </row>
    <row r="31" spans="1:41" ht="9.9499999999999993" customHeight="1">
      <c r="A31" s="1318" t="s">
        <v>723</v>
      </c>
      <c r="B31" s="1319">
        <f>SUM(B32:B33)</f>
        <v>1509</v>
      </c>
      <c r="C31" s="1319">
        <f>SUM(C32:C33)</f>
        <v>115</v>
      </c>
      <c r="D31" s="1320">
        <f t="shared" si="6"/>
        <v>7.6209410205434063</v>
      </c>
      <c r="E31" s="1319">
        <f>SUM(E32:E33)</f>
        <v>1374</v>
      </c>
      <c r="F31" s="1320">
        <f t="shared" si="1"/>
        <v>91.053677932405563</v>
      </c>
      <c r="G31" s="1319"/>
      <c r="H31" s="1320"/>
      <c r="I31" s="1319">
        <f>SUM(I32:I33)</f>
        <v>20</v>
      </c>
      <c r="J31" s="1332">
        <f t="shared" si="4"/>
        <v>1.325381047051027</v>
      </c>
      <c r="L31" s="1324"/>
      <c r="S31" s="1325"/>
      <c r="U31" s="1325"/>
      <c r="W31" s="1325"/>
      <c r="Y31" s="1325"/>
      <c r="AA31" s="1325"/>
      <c r="AC31" s="1325"/>
      <c r="AE31" s="1325"/>
      <c r="AG31" s="1325"/>
      <c r="AI31" s="1325"/>
      <c r="AK31" s="1325"/>
      <c r="AM31" s="1325"/>
      <c r="AO31" s="1325"/>
    </row>
    <row r="32" spans="1:41" ht="9.9499999999999993" customHeight="1">
      <c r="A32" s="1326" t="s">
        <v>1221</v>
      </c>
      <c r="B32" s="1327">
        <f t="shared" ref="B32:B54" si="7">SUM(C32+E32+G32+I32)</f>
        <v>1363</v>
      </c>
      <c r="C32" s="1327">
        <v>98</v>
      </c>
      <c r="D32" s="1328">
        <f t="shared" si="6"/>
        <v>7.19002201027146</v>
      </c>
      <c r="E32" s="1327">
        <v>1262</v>
      </c>
      <c r="F32" s="1328">
        <f t="shared" si="1"/>
        <v>92.589875275128392</v>
      </c>
      <c r="G32" s="1327"/>
      <c r="H32" s="1328"/>
      <c r="I32" s="1327">
        <v>3</v>
      </c>
      <c r="J32" s="1329">
        <f t="shared" si="4"/>
        <v>0.22010271460014674</v>
      </c>
    </row>
    <row r="33" spans="1:25" ht="9.9499999999999993" customHeight="1">
      <c r="A33" s="1326" t="s">
        <v>1175</v>
      </c>
      <c r="B33" s="1327">
        <f t="shared" si="7"/>
        <v>146</v>
      </c>
      <c r="C33" s="1327">
        <v>17</v>
      </c>
      <c r="D33" s="1328">
        <f t="shared" si="6"/>
        <v>11.643835616438356</v>
      </c>
      <c r="E33" s="1327">
        <v>112</v>
      </c>
      <c r="F33" s="1328">
        <f t="shared" si="1"/>
        <v>76.712328767123282</v>
      </c>
      <c r="G33" s="1327"/>
      <c r="H33" s="1333"/>
      <c r="I33" s="1327">
        <v>17</v>
      </c>
      <c r="J33" s="1329">
        <f t="shared" si="4"/>
        <v>11.643835616438356</v>
      </c>
    </row>
    <row r="34" spans="1:25" ht="9.9499999999999993" customHeight="1">
      <c r="A34" s="1334" t="s">
        <v>724</v>
      </c>
      <c r="B34" s="1335">
        <f>SUM(B35:B39)</f>
        <v>912</v>
      </c>
      <c r="C34" s="1335">
        <f>SUM(C35:C39)</f>
        <v>67</v>
      </c>
      <c r="D34" s="1333">
        <f t="shared" si="6"/>
        <v>7.3464912280701764</v>
      </c>
      <c r="E34" s="1336">
        <f>SUM(E35:E39)</f>
        <v>739</v>
      </c>
      <c r="F34" s="1333">
        <f t="shared" si="1"/>
        <v>81.030701754385973</v>
      </c>
      <c r="G34" s="1336">
        <f>SUM(G35:G39)</f>
        <v>11</v>
      </c>
      <c r="H34" s="1333">
        <f>(G34/B34)*100</f>
        <v>1.2061403508771928</v>
      </c>
      <c r="I34" s="1335">
        <f>SUM(I35:I39)</f>
        <v>95</v>
      </c>
      <c r="J34" s="1332">
        <f t="shared" si="4"/>
        <v>10.416666666666668</v>
      </c>
      <c r="L34" s="1324"/>
      <c r="S34" s="1325"/>
      <c r="U34" s="1325"/>
      <c r="W34" s="1325"/>
      <c r="Y34" s="1325"/>
    </row>
    <row r="35" spans="1:25" ht="9.9499999999999993" customHeight="1">
      <c r="A35" s="1326" t="s">
        <v>1176</v>
      </c>
      <c r="B35" s="1327">
        <f t="shared" si="7"/>
        <v>261</v>
      </c>
      <c r="C35" s="1327"/>
      <c r="D35" s="1328"/>
      <c r="E35" s="1330">
        <v>245</v>
      </c>
      <c r="F35" s="1328">
        <f t="shared" si="1"/>
        <v>93.869731800766289</v>
      </c>
      <c r="G35" s="1327">
        <v>2</v>
      </c>
      <c r="H35" s="1328">
        <f>(G35/B35)*100</f>
        <v>0.76628352490421447</v>
      </c>
      <c r="I35" s="1327">
        <v>14</v>
      </c>
      <c r="J35" s="1329">
        <f t="shared" si="4"/>
        <v>5.3639846743295019</v>
      </c>
      <c r="L35" s="1324"/>
      <c r="S35" s="1325"/>
      <c r="U35" s="1325"/>
    </row>
    <row r="36" spans="1:25" ht="9.9499999999999993" customHeight="1">
      <c r="A36" s="1326" t="s">
        <v>1133</v>
      </c>
      <c r="B36" s="1327">
        <f t="shared" si="7"/>
        <v>49</v>
      </c>
      <c r="C36" s="1327">
        <v>9</v>
      </c>
      <c r="D36" s="1328">
        <f>(C36/B36)*100</f>
        <v>18.367346938775512</v>
      </c>
      <c r="E36" s="1327">
        <v>40</v>
      </c>
      <c r="F36" s="1328">
        <f t="shared" si="1"/>
        <v>81.632653061224488</v>
      </c>
      <c r="G36" s="1327"/>
      <c r="H36" s="1327"/>
      <c r="I36" s="1327"/>
      <c r="J36" s="1329"/>
    </row>
    <row r="37" spans="1:25" ht="11.1" customHeight="1">
      <c r="A37" s="1326" t="s">
        <v>20</v>
      </c>
      <c r="B37" s="1327">
        <f t="shared" si="7"/>
        <v>114</v>
      </c>
      <c r="C37" s="1327">
        <v>9</v>
      </c>
      <c r="D37" s="1328">
        <f>(C37/B37)*100</f>
        <v>7.8947368421052628</v>
      </c>
      <c r="E37" s="1327">
        <v>97</v>
      </c>
      <c r="F37" s="1328">
        <f t="shared" si="1"/>
        <v>85.087719298245617</v>
      </c>
      <c r="G37" s="1327">
        <v>2</v>
      </c>
      <c r="H37" s="1328">
        <f>(G37/B37)*100</f>
        <v>1.7543859649122806</v>
      </c>
      <c r="I37" s="1327">
        <v>6</v>
      </c>
      <c r="J37" s="1329">
        <f t="shared" ref="J37:J49" si="8">(I37/B37)*100</f>
        <v>5.2631578947368416</v>
      </c>
      <c r="L37" s="1324"/>
      <c r="S37" s="1325"/>
      <c r="U37" s="1325"/>
    </row>
    <row r="38" spans="1:25" ht="11.1" customHeight="1">
      <c r="A38" s="1326" t="s">
        <v>21</v>
      </c>
      <c r="B38" s="1327">
        <f t="shared" si="7"/>
        <v>428</v>
      </c>
      <c r="C38" s="1327">
        <v>25</v>
      </c>
      <c r="D38" s="1328">
        <f>(C38/B38)*100</f>
        <v>5.8411214953271031</v>
      </c>
      <c r="E38" s="1327">
        <v>322</v>
      </c>
      <c r="F38" s="1328">
        <f t="shared" si="1"/>
        <v>75.233644859813083</v>
      </c>
      <c r="G38" s="1327">
        <v>7</v>
      </c>
      <c r="H38" s="1328">
        <f>(G38/B38)*100</f>
        <v>1.6355140186915886</v>
      </c>
      <c r="I38" s="1327">
        <v>74</v>
      </c>
      <c r="J38" s="1329">
        <f t="shared" si="8"/>
        <v>17.289719626168225</v>
      </c>
      <c r="L38" s="1324"/>
      <c r="S38" s="1325"/>
      <c r="U38" s="1325"/>
    </row>
    <row r="39" spans="1:25" ht="11.1" customHeight="1">
      <c r="A39" s="1326" t="s">
        <v>22</v>
      </c>
      <c r="B39" s="1327">
        <f t="shared" si="7"/>
        <v>60</v>
      </c>
      <c r="C39" s="1327">
        <v>24</v>
      </c>
      <c r="D39" s="1328">
        <f>(C39/B39)*100</f>
        <v>40</v>
      </c>
      <c r="E39" s="1327">
        <v>35</v>
      </c>
      <c r="F39" s="1328">
        <f t="shared" si="1"/>
        <v>58.333333333333336</v>
      </c>
      <c r="G39" s="1327"/>
      <c r="H39" s="1328"/>
      <c r="I39" s="1327">
        <v>1</v>
      </c>
      <c r="J39" s="1329">
        <f t="shared" si="8"/>
        <v>1.6666666666666667</v>
      </c>
    </row>
    <row r="40" spans="1:25" ht="11.1" customHeight="1">
      <c r="A40" s="1334" t="s">
        <v>734</v>
      </c>
      <c r="B40" s="1336">
        <f>SUM(B41:B42)</f>
        <v>503</v>
      </c>
      <c r="C40" s="1336">
        <f>SUM(C41:C42)</f>
        <v>28</v>
      </c>
      <c r="D40" s="1333">
        <f>(C40/B40)*100</f>
        <v>5.5666003976143141</v>
      </c>
      <c r="E40" s="1336">
        <f>SUM(E41:E42)</f>
        <v>440</v>
      </c>
      <c r="F40" s="1333">
        <f t="shared" si="1"/>
        <v>87.475149105367791</v>
      </c>
      <c r="G40" s="1336"/>
      <c r="H40" s="1333"/>
      <c r="I40" s="1336">
        <f>SUM(I41:I42)</f>
        <v>35</v>
      </c>
      <c r="J40" s="1332">
        <f t="shared" si="8"/>
        <v>6.9582504970178931</v>
      </c>
    </row>
    <row r="41" spans="1:25" ht="11.1" customHeight="1">
      <c r="A41" s="1326" t="s">
        <v>1041</v>
      </c>
      <c r="B41" s="1327">
        <f t="shared" si="7"/>
        <v>453</v>
      </c>
      <c r="C41" s="1327"/>
      <c r="D41" s="1328"/>
      <c r="E41" s="1327">
        <v>430</v>
      </c>
      <c r="F41" s="1328">
        <f t="shared" si="1"/>
        <v>94.92273730684326</v>
      </c>
      <c r="G41" s="1327"/>
      <c r="H41" s="1328"/>
      <c r="I41" s="1327">
        <v>23</v>
      </c>
      <c r="J41" s="1329">
        <f t="shared" si="8"/>
        <v>5.0772626931567331</v>
      </c>
    </row>
    <row r="42" spans="1:25" ht="11.1" customHeight="1">
      <c r="A42" s="1326" t="s">
        <v>1024</v>
      </c>
      <c r="B42" s="1327">
        <f t="shared" si="7"/>
        <v>50</v>
      </c>
      <c r="C42" s="1327">
        <v>28</v>
      </c>
      <c r="D42" s="1328">
        <f>(C42/B42)*100</f>
        <v>56.000000000000007</v>
      </c>
      <c r="E42" s="1327">
        <v>10</v>
      </c>
      <c r="F42" s="1328">
        <f t="shared" si="1"/>
        <v>20</v>
      </c>
      <c r="G42" s="1327"/>
      <c r="H42" s="1328"/>
      <c r="I42" s="1327">
        <v>12</v>
      </c>
      <c r="J42" s="1329">
        <f t="shared" si="8"/>
        <v>24</v>
      </c>
    </row>
    <row r="43" spans="1:25" ht="11.1" customHeight="1">
      <c r="A43" s="1334" t="s">
        <v>732</v>
      </c>
      <c r="B43" s="1335">
        <f>SUM(B44:B47)</f>
        <v>141</v>
      </c>
      <c r="C43" s="1335">
        <f>SUM(C44:C47)</f>
        <v>2</v>
      </c>
      <c r="D43" s="1333">
        <f>(C43/B43)*100</f>
        <v>1.4184397163120568</v>
      </c>
      <c r="E43" s="1336">
        <f>SUM(E44:E47)</f>
        <v>129</v>
      </c>
      <c r="F43" s="1333">
        <f t="shared" si="1"/>
        <v>91.489361702127653</v>
      </c>
      <c r="G43" s="1336"/>
      <c r="H43" s="1333"/>
      <c r="I43" s="1336">
        <f>SUM(I44:I47)</f>
        <v>10</v>
      </c>
      <c r="J43" s="1332">
        <f t="shared" si="8"/>
        <v>7.0921985815602842</v>
      </c>
    </row>
    <row r="44" spans="1:25" ht="11.1" customHeight="1">
      <c r="A44" s="1326" t="s">
        <v>1176</v>
      </c>
      <c r="B44" s="1327">
        <f t="shared" si="7"/>
        <v>77</v>
      </c>
      <c r="C44" s="1327"/>
      <c r="D44" s="1328"/>
      <c r="E44" s="1330">
        <v>74</v>
      </c>
      <c r="F44" s="1328">
        <f t="shared" si="1"/>
        <v>96.103896103896105</v>
      </c>
      <c r="G44" s="1327"/>
      <c r="H44" s="1328"/>
      <c r="I44" s="1327">
        <v>3</v>
      </c>
      <c r="J44" s="1329">
        <f t="shared" si="8"/>
        <v>3.8961038961038961</v>
      </c>
    </row>
    <row r="45" spans="1:25" ht="11.1" customHeight="1">
      <c r="A45" s="1326" t="s">
        <v>23</v>
      </c>
      <c r="B45" s="1327">
        <f t="shared" si="7"/>
        <v>9</v>
      </c>
      <c r="C45" s="1327"/>
      <c r="D45" s="1328"/>
      <c r="E45" s="1327">
        <v>8</v>
      </c>
      <c r="F45" s="1328">
        <f t="shared" si="1"/>
        <v>88.888888888888886</v>
      </c>
      <c r="G45" s="1327"/>
      <c r="H45" s="1327"/>
      <c r="I45" s="1327">
        <v>1</v>
      </c>
      <c r="J45" s="1329">
        <f t="shared" si="8"/>
        <v>11.111111111111111</v>
      </c>
    </row>
    <row r="46" spans="1:25" ht="11.1" customHeight="1">
      <c r="A46" s="1326" t="s">
        <v>24</v>
      </c>
      <c r="B46" s="1327">
        <f t="shared" si="7"/>
        <v>31</v>
      </c>
      <c r="C46" s="1327">
        <v>2</v>
      </c>
      <c r="D46" s="1328">
        <f>(C46/B46)*100</f>
        <v>6.4516129032258061</v>
      </c>
      <c r="E46" s="1327">
        <v>25</v>
      </c>
      <c r="F46" s="1328">
        <f t="shared" si="1"/>
        <v>80.645161290322577</v>
      </c>
      <c r="G46" s="1327"/>
      <c r="H46" s="1327"/>
      <c r="I46" s="1327">
        <v>4</v>
      </c>
      <c r="J46" s="1329">
        <f t="shared" si="8"/>
        <v>12.903225806451612</v>
      </c>
    </row>
    <row r="47" spans="1:25" ht="11.1" customHeight="1">
      <c r="A47" s="1326" t="s">
        <v>25</v>
      </c>
      <c r="B47" s="1327">
        <f t="shared" si="7"/>
        <v>24</v>
      </c>
      <c r="C47" s="1327"/>
      <c r="D47" s="1328"/>
      <c r="E47" s="1327">
        <v>22</v>
      </c>
      <c r="F47" s="1328">
        <f t="shared" si="1"/>
        <v>91.666666666666657</v>
      </c>
      <c r="G47" s="1327"/>
      <c r="H47" s="1328"/>
      <c r="I47" s="1327">
        <v>2</v>
      </c>
      <c r="J47" s="1329">
        <f t="shared" si="8"/>
        <v>8.3333333333333321</v>
      </c>
    </row>
    <row r="48" spans="1:25" ht="11.1" customHeight="1">
      <c r="A48" s="1334" t="s">
        <v>26</v>
      </c>
      <c r="B48" s="1336">
        <f t="shared" si="7"/>
        <v>55</v>
      </c>
      <c r="C48" s="1336">
        <v>5</v>
      </c>
      <c r="D48" s="1333">
        <f t="shared" ref="D48:D54" si="9">(C48/B48)*100</f>
        <v>9.0909090909090917</v>
      </c>
      <c r="E48" s="1336">
        <v>46</v>
      </c>
      <c r="F48" s="1333">
        <f t="shared" si="1"/>
        <v>83.636363636363626</v>
      </c>
      <c r="G48" s="1336"/>
      <c r="H48" s="1333"/>
      <c r="I48" s="1336">
        <v>4</v>
      </c>
      <c r="J48" s="1332">
        <f t="shared" si="8"/>
        <v>7.2727272727272725</v>
      </c>
    </row>
    <row r="49" spans="1:25" ht="11.1" customHeight="1">
      <c r="A49" s="1334" t="s">
        <v>733</v>
      </c>
      <c r="B49" s="1336">
        <f t="shared" si="7"/>
        <v>691</v>
      </c>
      <c r="C49" s="1336">
        <v>30</v>
      </c>
      <c r="D49" s="1333">
        <f t="shared" si="9"/>
        <v>4.3415340086830678</v>
      </c>
      <c r="E49" s="1336">
        <v>643</v>
      </c>
      <c r="F49" s="1333">
        <f t="shared" si="1"/>
        <v>93.053545586107091</v>
      </c>
      <c r="G49" s="1336"/>
      <c r="H49" s="1333"/>
      <c r="I49" s="1336">
        <v>18</v>
      </c>
      <c r="J49" s="1332">
        <f t="shared" si="8"/>
        <v>2.6049204052098407</v>
      </c>
    </row>
    <row r="50" spans="1:25" ht="11.1" customHeight="1">
      <c r="A50" s="1334" t="s">
        <v>1249</v>
      </c>
      <c r="B50" s="1336">
        <f t="shared" si="7"/>
        <v>253</v>
      </c>
      <c r="C50" s="1336">
        <v>9</v>
      </c>
      <c r="D50" s="1333">
        <f t="shared" si="9"/>
        <v>3.5573122529644272</v>
      </c>
      <c r="E50" s="1336">
        <v>244</v>
      </c>
      <c r="F50" s="1333">
        <f t="shared" si="1"/>
        <v>96.442687747035578</v>
      </c>
      <c r="G50" s="1336"/>
      <c r="H50" s="1333"/>
      <c r="I50" s="1336"/>
      <c r="J50" s="1332"/>
    </row>
    <row r="51" spans="1:25" ht="11.1" customHeight="1">
      <c r="A51" s="1334" t="s">
        <v>727</v>
      </c>
      <c r="B51" s="1336">
        <f t="shared" si="7"/>
        <v>322</v>
      </c>
      <c r="C51" s="1336">
        <v>15</v>
      </c>
      <c r="D51" s="1333">
        <f t="shared" si="9"/>
        <v>4.658385093167702</v>
      </c>
      <c r="E51" s="1336">
        <v>282</v>
      </c>
      <c r="F51" s="1333">
        <f t="shared" si="1"/>
        <v>87.577639751552795</v>
      </c>
      <c r="G51" s="1336"/>
      <c r="H51" s="1333"/>
      <c r="I51" s="1336">
        <v>25</v>
      </c>
      <c r="J51" s="1332">
        <f>(I51/B51)*100</f>
        <v>7.7639751552795024</v>
      </c>
    </row>
    <row r="52" spans="1:25" ht="11.1" customHeight="1">
      <c r="A52" s="1334" t="s">
        <v>728</v>
      </c>
      <c r="B52" s="1336">
        <f>SUM(B53:B54)</f>
        <v>723</v>
      </c>
      <c r="C52" s="1336">
        <f>SUM(C53:C54)</f>
        <v>13</v>
      </c>
      <c r="D52" s="1333">
        <f t="shared" si="9"/>
        <v>1.7980636237897647</v>
      </c>
      <c r="E52" s="1336">
        <f>SUM(E53:E54)</f>
        <v>650</v>
      </c>
      <c r="F52" s="1333">
        <f t="shared" si="1"/>
        <v>89.903181189488251</v>
      </c>
      <c r="G52" s="1336">
        <f>SUM(G53:G54)</f>
        <v>2</v>
      </c>
      <c r="H52" s="1333">
        <f>(G52/B52)*100</f>
        <v>0.27662517289073307</v>
      </c>
      <c r="I52" s="1336">
        <f>SUM(I53:I54)</f>
        <v>58</v>
      </c>
      <c r="J52" s="1333">
        <f>(I52/F52)*100</f>
        <v>64.513846153846146</v>
      </c>
    </row>
    <row r="53" spans="1:25" ht="11.1" customHeight="1">
      <c r="A53" s="1326" t="s">
        <v>27</v>
      </c>
      <c r="B53" s="1327">
        <f t="shared" si="7"/>
        <v>670</v>
      </c>
      <c r="C53" s="1327">
        <v>12</v>
      </c>
      <c r="D53" s="1328">
        <f t="shared" si="9"/>
        <v>1.791044776119403</v>
      </c>
      <c r="E53" s="1337">
        <v>642</v>
      </c>
      <c r="F53" s="1328">
        <f t="shared" si="1"/>
        <v>95.820895522388057</v>
      </c>
      <c r="G53" s="1327">
        <v>2</v>
      </c>
      <c r="H53" s="1328">
        <f>(G53/B53)*100</f>
        <v>0.29850746268656719</v>
      </c>
      <c r="I53" s="1327">
        <v>14</v>
      </c>
      <c r="J53" s="1329">
        <f>(I53/B53)*100</f>
        <v>2.0895522388059704</v>
      </c>
    </row>
    <row r="54" spans="1:25" ht="11.1" customHeight="1">
      <c r="A54" s="1326" t="s">
        <v>1226</v>
      </c>
      <c r="B54" s="1327">
        <f t="shared" si="7"/>
        <v>53</v>
      </c>
      <c r="C54" s="1327">
        <v>1</v>
      </c>
      <c r="D54" s="1328">
        <f t="shared" si="9"/>
        <v>1.8867924528301887</v>
      </c>
      <c r="E54" s="1338">
        <v>8</v>
      </c>
      <c r="F54" s="1328">
        <f t="shared" si="1"/>
        <v>15.09433962264151</v>
      </c>
      <c r="G54" s="1327"/>
      <c r="H54" s="1328"/>
      <c r="I54" s="1327">
        <v>44</v>
      </c>
      <c r="J54" s="1329">
        <f>(I54/B54)*100</f>
        <v>83.018867924528308</v>
      </c>
    </row>
    <row r="55" spans="1:25" ht="17.25" customHeight="1">
      <c r="D55" s="1324"/>
      <c r="E55" s="1339"/>
      <c r="H55" s="1340" t="s">
        <v>408</v>
      </c>
      <c r="I55" s="1341"/>
    </row>
    <row r="56" spans="1:25">
      <c r="A56" s="1342"/>
      <c r="B56" s="1342"/>
      <c r="C56" s="1342"/>
      <c r="D56" s="1343"/>
      <c r="F56" s="1342"/>
      <c r="G56" s="1342"/>
      <c r="H56" s="1342"/>
      <c r="I56" s="1342"/>
      <c r="J56" s="1342"/>
      <c r="K56" s="1342"/>
    </row>
    <row r="57" spans="1:25">
      <c r="A57" s="1342"/>
      <c r="B57" s="1342"/>
      <c r="C57" s="1342"/>
      <c r="D57" s="1343"/>
      <c r="E57" s="1342"/>
      <c r="F57" s="1342"/>
      <c r="G57" s="1342"/>
      <c r="H57" s="1342"/>
      <c r="I57" s="1342"/>
      <c r="J57" s="1342"/>
    </row>
    <row r="58" spans="1:25" ht="8.1" customHeight="1">
      <c r="A58" s="1342"/>
      <c r="B58" s="1342"/>
      <c r="C58" s="1342"/>
      <c r="D58" s="1343"/>
      <c r="E58" s="1342"/>
      <c r="F58" s="1342"/>
      <c r="G58" s="1342"/>
      <c r="H58" s="1342"/>
      <c r="I58" s="1342"/>
      <c r="J58" s="1342"/>
    </row>
    <row r="59" spans="1:25" ht="10.5" hidden="1" customHeight="1">
      <c r="D59" s="1324"/>
      <c r="E59" s="1342"/>
    </row>
    <row r="60" spans="1:25">
      <c r="D60" s="1324"/>
    </row>
    <row r="61" spans="1:25">
      <c r="D61" s="1324"/>
      <c r="W61" s="1325"/>
      <c r="Y61" s="1325"/>
    </row>
    <row r="62" spans="1:25">
      <c r="B62" s="1344"/>
      <c r="D62" s="1324"/>
      <c r="G62" s="1344"/>
      <c r="W62" s="1325"/>
      <c r="Y62" s="1325"/>
    </row>
    <row r="63" spans="1:25">
      <c r="D63" s="1324"/>
      <c r="W63" s="1325"/>
      <c r="Y63" s="1325"/>
    </row>
    <row r="64" spans="1:25">
      <c r="D64" s="1324"/>
      <c r="W64" s="1325"/>
      <c r="Y64" s="1325"/>
    </row>
    <row r="65" spans="23:31">
      <c r="W65" s="1325"/>
      <c r="Y65" s="1325"/>
    </row>
    <row r="66" spans="23:31">
      <c r="W66" s="1325"/>
      <c r="Y66" s="1325"/>
    </row>
    <row r="67" spans="23:31">
      <c r="AC67" s="1325"/>
      <c r="AE67" s="1325"/>
    </row>
    <row r="69" spans="23:31">
      <c r="W69" s="1325"/>
      <c r="Y69" s="1325"/>
    </row>
    <row r="97" spans="17:17">
      <c r="Q97" s="1300" t="s">
        <v>396</v>
      </c>
    </row>
    <row r="141" spans="56:56">
      <c r="BD141" s="1300" t="s">
        <v>396</v>
      </c>
    </row>
  </sheetData>
  <sheetProtection password="CA55" sheet="1" objects="1" scenarios="1"/>
  <mergeCells count="4">
    <mergeCell ref="A1:J1"/>
    <mergeCell ref="A3:J3"/>
    <mergeCell ref="A4:J4"/>
    <mergeCell ref="A6:J6"/>
  </mergeCells>
  <phoneticPr fontId="101" type="noConversion"/>
  <printOptions horizontalCentered="1"/>
  <pageMargins left="0.98425196850393704" right="0.75" top="0.19685039370078741" bottom="1" header="0" footer="0"/>
  <pageSetup firstPageNumber="47" orientation="landscape" useFirstPageNumber="1" horizontalDpi="300" verticalDpi="300" r:id="rId1"/>
  <headerFooter alignWithMargins="0">
    <oddHeader>&amp;R&amp;"Helv,Negrita"&amp;12&amp;[48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I125"/>
  <sheetViews>
    <sheetView showGridLines="0" workbookViewId="0">
      <selection activeCell="C38" sqref="C38"/>
    </sheetView>
  </sheetViews>
  <sheetFormatPr baseColWidth="10" defaultColWidth="9.83203125" defaultRowHeight="10.5"/>
  <cols>
    <col min="1" max="1" width="32.33203125" style="2870" customWidth="1"/>
    <col min="2" max="2" width="14.83203125" style="2870" customWidth="1"/>
    <col min="3" max="3" width="12.83203125" style="2870" customWidth="1"/>
    <col min="4" max="4" width="10.83203125" style="2870" customWidth="1"/>
    <col min="5" max="5" width="12.83203125" style="2870" customWidth="1"/>
    <col min="6" max="6" width="10.83203125" style="2870" customWidth="1"/>
    <col min="7" max="7" width="12.83203125" style="2870" customWidth="1"/>
    <col min="8" max="8" width="10.83203125" style="2870" customWidth="1"/>
    <col min="9" max="9" width="12.83203125" style="2870" customWidth="1"/>
    <col min="10" max="10" width="10.83203125" style="2870" customWidth="1"/>
    <col min="11" max="13" width="7.83203125" style="2870" customWidth="1"/>
    <col min="14" max="14" width="5.83203125" style="2870" customWidth="1"/>
    <col min="15" max="15" width="0" style="2870" hidden="1" customWidth="1"/>
    <col min="16" max="16" width="8.83203125" style="2870" customWidth="1"/>
    <col min="17" max="20" width="9.83203125" style="2870"/>
    <col min="21" max="21" width="2.83203125" style="2870" customWidth="1"/>
    <col min="22" max="22" width="36.83203125" style="2870" customWidth="1"/>
    <col min="23" max="16384" width="9.83203125" style="2870"/>
  </cols>
  <sheetData>
    <row r="1" spans="1:48" ht="19.5" customHeight="1">
      <c r="A1" s="3543" t="s">
        <v>359</v>
      </c>
      <c r="B1" s="3543"/>
      <c r="C1" s="3543"/>
      <c r="D1" s="3543"/>
      <c r="E1" s="3543"/>
      <c r="F1" s="3543"/>
      <c r="G1" s="3543"/>
      <c r="H1" s="3543"/>
      <c r="I1" s="3543"/>
      <c r="J1" s="3543"/>
      <c r="K1" s="2890"/>
      <c r="L1" s="2890"/>
      <c r="M1" s="2890"/>
      <c r="N1" s="2890"/>
      <c r="O1" s="2910"/>
    </row>
    <row r="2" spans="1:48" ht="12" customHeight="1">
      <c r="A2" s="2891"/>
      <c r="B2" s="2891"/>
      <c r="C2" s="2891"/>
      <c r="D2" s="2891"/>
      <c r="E2" s="2891"/>
      <c r="F2" s="2891"/>
      <c r="G2" s="2891"/>
      <c r="H2" s="2891"/>
      <c r="I2" s="2891"/>
      <c r="J2" s="2891"/>
      <c r="K2" s="2890"/>
      <c r="L2" s="2890"/>
      <c r="M2" s="2890"/>
      <c r="N2" s="2890"/>
      <c r="O2" s="2910"/>
    </row>
    <row r="3" spans="1:48" ht="12" customHeight="1">
      <c r="A3" s="3544" t="s">
        <v>966</v>
      </c>
      <c r="B3" s="3544"/>
      <c r="C3" s="3544"/>
      <c r="D3" s="3544"/>
      <c r="E3" s="3544"/>
      <c r="F3" s="3544"/>
      <c r="G3" s="3544"/>
      <c r="H3" s="3544"/>
      <c r="I3" s="3544"/>
      <c r="J3" s="3544"/>
      <c r="K3" s="2890"/>
      <c r="L3" s="2890"/>
      <c r="M3" s="2890"/>
      <c r="N3" s="2890"/>
      <c r="O3" s="2910"/>
    </row>
    <row r="4" spans="1:48" ht="12" customHeight="1">
      <c r="A4" s="3544" t="s">
        <v>738</v>
      </c>
      <c r="B4" s="3544"/>
      <c r="C4" s="3544"/>
      <c r="D4" s="3544"/>
      <c r="E4" s="3544"/>
      <c r="F4" s="3544"/>
      <c r="G4" s="3544"/>
      <c r="H4" s="3544"/>
      <c r="I4" s="3544"/>
      <c r="J4" s="3544"/>
      <c r="K4" s="2890"/>
      <c r="L4" s="2890"/>
      <c r="M4" s="2890"/>
      <c r="N4" s="2890"/>
      <c r="O4" s="2910"/>
    </row>
    <row r="5" spans="1:48" ht="12" customHeight="1">
      <c r="A5" s="2889"/>
      <c r="B5" s="2889"/>
      <c r="C5" s="2889"/>
      <c r="D5" s="2889"/>
      <c r="E5" s="2889"/>
      <c r="F5" s="2889"/>
      <c r="G5" s="2889"/>
      <c r="H5" s="2889"/>
      <c r="I5" s="2889"/>
      <c r="J5" s="2889"/>
      <c r="K5" s="2890"/>
      <c r="L5" s="2890"/>
      <c r="M5" s="2890"/>
      <c r="N5" s="2890"/>
      <c r="O5" s="2910"/>
      <c r="AV5" s="2877" t="s">
        <v>396</v>
      </c>
    </row>
    <row r="6" spans="1:48" ht="12" customHeight="1">
      <c r="A6" s="3549" t="s">
        <v>967</v>
      </c>
      <c r="B6" s="3549"/>
      <c r="C6" s="3549"/>
      <c r="D6" s="3549"/>
      <c r="E6" s="3549"/>
      <c r="F6" s="3549"/>
      <c r="G6" s="3549"/>
      <c r="H6" s="3549"/>
      <c r="I6" s="3549"/>
      <c r="J6" s="3549"/>
      <c r="K6" s="2910"/>
      <c r="L6" s="2910"/>
      <c r="M6" s="2910"/>
      <c r="N6" s="2910"/>
      <c r="O6" s="2910"/>
    </row>
    <row r="7" spans="1:48" ht="12" customHeight="1">
      <c r="A7" s="3101"/>
      <c r="B7" s="3078"/>
      <c r="C7" s="3079"/>
      <c r="D7" s="3081"/>
      <c r="E7" s="3081"/>
      <c r="F7" s="3081"/>
      <c r="G7" s="3079"/>
      <c r="H7" s="3079"/>
      <c r="I7" s="3079"/>
      <c r="J7" s="3102"/>
      <c r="K7" s="2869"/>
      <c r="L7" s="2869"/>
      <c r="M7" s="2869"/>
      <c r="N7" s="2869"/>
      <c r="O7" s="2869"/>
    </row>
    <row r="8" spans="1:48" ht="12" customHeight="1">
      <c r="A8" s="3082"/>
      <c r="B8" s="3083" t="s">
        <v>464</v>
      </c>
      <c r="C8" s="3103"/>
      <c r="D8" s="3104"/>
      <c r="E8" s="3105" t="s">
        <v>968</v>
      </c>
      <c r="F8" s="3104"/>
      <c r="G8" s="3106"/>
      <c r="H8" s="3104"/>
      <c r="I8" s="3104"/>
      <c r="J8" s="2876"/>
      <c r="K8" s="2869"/>
      <c r="L8" s="2869"/>
      <c r="M8" s="2869"/>
      <c r="N8" s="2869"/>
      <c r="O8" s="2890"/>
      <c r="P8" s="2869"/>
    </row>
    <row r="9" spans="1:48" ht="12" customHeight="1">
      <c r="A9" s="3107" t="s">
        <v>411</v>
      </c>
      <c r="B9" s="3083" t="s">
        <v>363</v>
      </c>
      <c r="C9" s="2896" t="s">
        <v>12</v>
      </c>
      <c r="D9" s="3083" t="s">
        <v>921</v>
      </c>
      <c r="E9" s="2899" t="s">
        <v>13</v>
      </c>
      <c r="F9" s="3083" t="s">
        <v>921</v>
      </c>
      <c r="G9" s="2899" t="s">
        <v>14</v>
      </c>
      <c r="H9" s="3083" t="s">
        <v>969</v>
      </c>
      <c r="I9" s="2899" t="s">
        <v>15</v>
      </c>
      <c r="J9" s="3108" t="s">
        <v>970</v>
      </c>
      <c r="K9" s="2890"/>
      <c r="L9" s="2890"/>
      <c r="M9" s="2890"/>
      <c r="N9" s="2890"/>
      <c r="O9" s="2890"/>
      <c r="P9" s="2869"/>
      <c r="S9" s="2877" t="s">
        <v>396</v>
      </c>
    </row>
    <row r="10" spans="1:48" ht="12" customHeight="1">
      <c r="A10" s="3087"/>
      <c r="B10" s="3088"/>
      <c r="C10" s="3109"/>
      <c r="D10" s="3109"/>
      <c r="E10" s="3110"/>
      <c r="F10" s="3110"/>
      <c r="G10" s="3110"/>
      <c r="H10" s="3110"/>
      <c r="I10" s="3110"/>
      <c r="J10" s="3111"/>
      <c r="K10" s="2890"/>
      <c r="L10" s="2890"/>
      <c r="M10" s="2890"/>
      <c r="P10" s="2869"/>
    </row>
    <row r="11" spans="1:48" ht="20.100000000000001" customHeight="1">
      <c r="A11" s="3090" t="s">
        <v>380</v>
      </c>
      <c r="B11" s="3091">
        <f>SUM(B12:B27)</f>
        <v>12049</v>
      </c>
      <c r="C11" s="3091">
        <f>SUM(C12:C27)</f>
        <v>406</v>
      </c>
      <c r="D11" s="3092">
        <f t="shared" ref="D11:D19" si="0">(C11/B11)*100</f>
        <v>3.3695742385260186</v>
      </c>
      <c r="E11" s="3091">
        <f>SUM(E12:E27)</f>
        <v>8425</v>
      </c>
      <c r="F11" s="3092">
        <f>(E11/B11)*100</f>
        <v>69.922815171383519</v>
      </c>
      <c r="G11" s="3091">
        <f>SUM(G12:G27)</f>
        <v>386</v>
      </c>
      <c r="H11" s="3092">
        <f t="shared" ref="H11:H19" si="1">(G11/B11)*100</f>
        <v>3.2035853597808943</v>
      </c>
      <c r="I11" s="3091">
        <f>SUM(I12:I27)</f>
        <v>2832</v>
      </c>
      <c r="J11" s="3092">
        <f t="shared" ref="J11:J27" si="2">(I11/B11)*100</f>
        <v>23.504025230309569</v>
      </c>
      <c r="K11" s="2869"/>
      <c r="L11" s="2869"/>
      <c r="M11" s="2869"/>
      <c r="N11" s="2869"/>
      <c r="O11" s="2869"/>
    </row>
    <row r="12" spans="1:48" ht="20.100000000000001" customHeight="1">
      <c r="A12" s="3112" t="s">
        <v>943</v>
      </c>
      <c r="B12" s="3113">
        <f t="shared" ref="B12:B27" si="3">SUM(C12+E12+G12+I12)</f>
        <v>3383</v>
      </c>
      <c r="C12" s="3113">
        <v>90</v>
      </c>
      <c r="D12" s="3114">
        <f t="shared" si="0"/>
        <v>2.6603606266627255</v>
      </c>
      <c r="E12" s="3113">
        <v>2939</v>
      </c>
      <c r="F12" s="3114">
        <f>(E11/B12)*100</f>
        <v>249.03931421814954</v>
      </c>
      <c r="G12" s="3115">
        <v>36</v>
      </c>
      <c r="H12" s="3114">
        <f t="shared" si="1"/>
        <v>1.06414425066509</v>
      </c>
      <c r="I12" s="3116">
        <v>318</v>
      </c>
      <c r="J12" s="3114">
        <f t="shared" si="2"/>
        <v>9.3999408808749632</v>
      </c>
      <c r="K12" s="2910"/>
      <c r="L12" s="3098"/>
      <c r="M12" s="2910"/>
      <c r="N12" s="3098"/>
      <c r="O12" s="2910"/>
      <c r="P12" s="3098"/>
      <c r="Q12" s="2881"/>
      <c r="X12" s="2887"/>
      <c r="Z12" s="2887"/>
    </row>
    <row r="13" spans="1:48" ht="20.100000000000001" customHeight="1">
      <c r="A13" s="3112" t="s">
        <v>944</v>
      </c>
      <c r="B13" s="3113">
        <f t="shared" si="3"/>
        <v>835</v>
      </c>
      <c r="C13" s="3113">
        <v>16</v>
      </c>
      <c r="D13" s="3114">
        <f t="shared" si="0"/>
        <v>1.9161676646706587</v>
      </c>
      <c r="E13" s="3117">
        <v>395</v>
      </c>
      <c r="F13" s="3114">
        <f>(E12/B13)*100</f>
        <v>351.9760479041916</v>
      </c>
      <c r="G13" s="3113">
        <v>255</v>
      </c>
      <c r="H13" s="3114">
        <f t="shared" si="1"/>
        <v>30.538922155688624</v>
      </c>
      <c r="I13" s="3116">
        <v>169</v>
      </c>
      <c r="J13" s="3114">
        <f t="shared" si="2"/>
        <v>20.23952095808383</v>
      </c>
      <c r="K13" s="2910"/>
      <c r="L13" s="3098"/>
      <c r="M13" s="2910"/>
      <c r="N13" s="3098"/>
      <c r="O13" s="2910"/>
      <c r="P13" s="3098"/>
      <c r="X13" s="2887"/>
      <c r="Z13" s="2887"/>
    </row>
    <row r="14" spans="1:48" ht="20.100000000000001" customHeight="1">
      <c r="A14" s="3112" t="s">
        <v>945</v>
      </c>
      <c r="B14" s="3113">
        <f t="shared" si="3"/>
        <v>1141</v>
      </c>
      <c r="C14" s="3115">
        <v>15</v>
      </c>
      <c r="D14" s="3118">
        <f t="shared" si="0"/>
        <v>1.3146362839614372</v>
      </c>
      <c r="E14" s="3119">
        <v>878</v>
      </c>
      <c r="F14" s="3114">
        <f>(E13/B14)*100</f>
        <v>34.618755477651177</v>
      </c>
      <c r="G14" s="3113">
        <v>78</v>
      </c>
      <c r="H14" s="3114">
        <f t="shared" si="1"/>
        <v>6.8361086765994745</v>
      </c>
      <c r="I14" s="3116">
        <v>170</v>
      </c>
      <c r="J14" s="3114">
        <f t="shared" si="2"/>
        <v>14.899211218229624</v>
      </c>
      <c r="K14" s="2910"/>
      <c r="L14" s="2910"/>
      <c r="M14" s="2910"/>
      <c r="N14" s="2910"/>
      <c r="O14" s="2910"/>
      <c r="P14" s="2910"/>
      <c r="Q14" s="2881"/>
    </row>
    <row r="15" spans="1:48" ht="20.100000000000001" customHeight="1">
      <c r="A15" s="3112" t="s">
        <v>946</v>
      </c>
      <c r="B15" s="3113">
        <f t="shared" si="3"/>
        <v>970</v>
      </c>
      <c r="C15" s="3113">
        <v>3</v>
      </c>
      <c r="D15" s="3114">
        <f t="shared" si="0"/>
        <v>0.30927835051546393</v>
      </c>
      <c r="E15" s="3113">
        <v>670</v>
      </c>
      <c r="F15" s="3114">
        <f>(E15/B15)*100</f>
        <v>69.072164948453604</v>
      </c>
      <c r="G15" s="3113">
        <v>2</v>
      </c>
      <c r="H15" s="3114">
        <f t="shared" si="1"/>
        <v>0.2061855670103093</v>
      </c>
      <c r="I15" s="3116">
        <v>295</v>
      </c>
      <c r="J15" s="3114">
        <f t="shared" si="2"/>
        <v>30.412371134020617</v>
      </c>
      <c r="K15" s="2910"/>
      <c r="L15" s="3098"/>
      <c r="M15" s="2910"/>
      <c r="N15" s="3098"/>
      <c r="O15" s="2910"/>
      <c r="P15" s="3098"/>
    </row>
    <row r="16" spans="1:48" ht="20.100000000000001" customHeight="1">
      <c r="A16" s="3112" t="s">
        <v>947</v>
      </c>
      <c r="B16" s="3113">
        <f t="shared" si="3"/>
        <v>973</v>
      </c>
      <c r="C16" s="3115">
        <v>17</v>
      </c>
      <c r="D16" s="3114">
        <f t="shared" si="0"/>
        <v>1.7471736896197325</v>
      </c>
      <c r="E16" s="3113">
        <v>742</v>
      </c>
      <c r="F16" s="3114">
        <f>(E16/B16)*100</f>
        <v>76.258992805755398</v>
      </c>
      <c r="G16" s="3115">
        <v>9</v>
      </c>
      <c r="H16" s="3114">
        <f t="shared" si="1"/>
        <v>0.92497430626927035</v>
      </c>
      <c r="I16" s="3116">
        <v>205</v>
      </c>
      <c r="J16" s="3114">
        <f t="shared" si="2"/>
        <v>21.068859198355604</v>
      </c>
      <c r="K16" s="2910"/>
      <c r="L16" s="3098"/>
      <c r="M16" s="2910"/>
      <c r="N16" s="3098"/>
      <c r="O16" s="2910"/>
      <c r="P16" s="3098"/>
      <c r="X16" s="2887"/>
      <c r="Z16" s="2887"/>
    </row>
    <row r="17" spans="1:46" ht="20.100000000000001" customHeight="1">
      <c r="A17" s="3112" t="s">
        <v>948</v>
      </c>
      <c r="B17" s="3113">
        <f t="shared" si="3"/>
        <v>376</v>
      </c>
      <c r="C17" s="3113">
        <v>39</v>
      </c>
      <c r="D17" s="3114">
        <f t="shared" si="0"/>
        <v>10.372340425531915</v>
      </c>
      <c r="E17" s="3113">
        <v>131</v>
      </c>
      <c r="F17" s="3114">
        <f>(E17/B17)*100</f>
        <v>34.840425531914896</v>
      </c>
      <c r="G17" s="3115"/>
      <c r="H17" s="3114">
        <f t="shared" si="1"/>
        <v>0</v>
      </c>
      <c r="I17" s="3116">
        <v>206</v>
      </c>
      <c r="J17" s="3114">
        <f t="shared" si="2"/>
        <v>54.787234042553187</v>
      </c>
      <c r="K17" s="2910"/>
      <c r="L17" s="3098"/>
      <c r="M17" s="2910"/>
      <c r="N17" s="3098"/>
      <c r="O17" s="2910"/>
      <c r="P17" s="3098"/>
      <c r="X17" s="2887"/>
      <c r="Z17" s="2887"/>
    </row>
    <row r="18" spans="1:46" ht="20.100000000000001" customHeight="1">
      <c r="A18" s="3112" t="s">
        <v>949</v>
      </c>
      <c r="B18" s="3113">
        <f t="shared" si="3"/>
        <v>559</v>
      </c>
      <c r="C18" s="3115"/>
      <c r="D18" s="3114">
        <f t="shared" si="0"/>
        <v>0</v>
      </c>
      <c r="E18" s="3116"/>
      <c r="F18" s="3114">
        <f>(E18/B18)*100</f>
        <v>0</v>
      </c>
      <c r="G18" s="3115"/>
      <c r="H18" s="3114">
        <f t="shared" si="1"/>
        <v>0</v>
      </c>
      <c r="I18" s="3116">
        <v>559</v>
      </c>
      <c r="J18" s="3114">
        <f t="shared" si="2"/>
        <v>100</v>
      </c>
      <c r="K18" s="2910"/>
      <c r="L18" s="3098"/>
      <c r="M18" s="2910"/>
      <c r="N18" s="3098"/>
      <c r="O18" s="2910"/>
      <c r="P18" s="3098"/>
      <c r="Q18" s="2881"/>
    </row>
    <row r="19" spans="1:46" ht="20.100000000000001" customHeight="1">
      <c r="A19" s="3112" t="s">
        <v>950</v>
      </c>
      <c r="B19" s="3113">
        <f t="shared" si="3"/>
        <v>363</v>
      </c>
      <c r="C19" s="3115">
        <v>1</v>
      </c>
      <c r="D19" s="3114">
        <f t="shared" si="0"/>
        <v>0.27548209366391185</v>
      </c>
      <c r="E19" s="3113">
        <v>170</v>
      </c>
      <c r="F19" s="3114">
        <f>(E19/B19)*100</f>
        <v>46.831955922865014</v>
      </c>
      <c r="G19" s="3115">
        <v>1</v>
      </c>
      <c r="H19" s="3114">
        <f t="shared" si="1"/>
        <v>0.27548209366391185</v>
      </c>
      <c r="I19" s="3116">
        <v>191</v>
      </c>
      <c r="J19" s="3114">
        <f t="shared" si="2"/>
        <v>52.617079889807158</v>
      </c>
      <c r="K19" s="2910"/>
      <c r="L19" s="3098"/>
      <c r="M19" s="2910"/>
      <c r="N19" s="3098"/>
      <c r="O19" s="2910"/>
      <c r="P19" s="3098"/>
      <c r="Q19" s="2881"/>
      <c r="X19" s="2887"/>
      <c r="Z19" s="2887"/>
    </row>
    <row r="20" spans="1:46" ht="20.100000000000001" customHeight="1">
      <c r="A20" s="3112" t="s">
        <v>951</v>
      </c>
      <c r="B20" s="3113">
        <f t="shared" si="3"/>
        <v>255</v>
      </c>
      <c r="C20" s="3115">
        <v>2</v>
      </c>
      <c r="D20" s="3114"/>
      <c r="E20" s="3113">
        <v>195</v>
      </c>
      <c r="F20" s="3114"/>
      <c r="G20" s="3113">
        <v>3</v>
      </c>
      <c r="H20" s="3114"/>
      <c r="I20" s="3113">
        <v>55</v>
      </c>
      <c r="J20" s="3114">
        <f t="shared" si="2"/>
        <v>21.568627450980394</v>
      </c>
      <c r="K20" s="2910"/>
      <c r="L20" s="2910"/>
      <c r="M20" s="2910"/>
      <c r="N20" s="3098"/>
      <c r="O20" s="2910"/>
      <c r="P20" s="2910"/>
      <c r="X20" s="2887"/>
      <c r="Z20" s="2887"/>
    </row>
    <row r="21" spans="1:46" ht="20.100000000000001" customHeight="1">
      <c r="A21" s="3112" t="s">
        <v>952</v>
      </c>
      <c r="B21" s="3113">
        <f t="shared" si="3"/>
        <v>293</v>
      </c>
      <c r="C21" s="3115"/>
      <c r="D21" s="3114">
        <f>(C21/B21)*100</f>
        <v>0</v>
      </c>
      <c r="E21" s="3113">
        <v>293</v>
      </c>
      <c r="F21" s="3114">
        <f>(E21/B21)*100</f>
        <v>100</v>
      </c>
      <c r="G21" s="3113"/>
      <c r="H21" s="3114">
        <f>(G21/B21)*100</f>
        <v>0</v>
      </c>
      <c r="I21" s="3116"/>
      <c r="J21" s="3114">
        <f t="shared" si="2"/>
        <v>0</v>
      </c>
      <c r="K21" s="2910"/>
      <c r="L21" s="3098"/>
      <c r="M21" s="2910"/>
      <c r="N21" s="3098"/>
      <c r="O21" s="2910"/>
      <c r="P21" s="3098"/>
      <c r="X21" s="2887"/>
      <c r="Z21" s="2887"/>
    </row>
    <row r="22" spans="1:46" ht="20.100000000000001" customHeight="1">
      <c r="A22" s="3112" t="s">
        <v>953</v>
      </c>
      <c r="B22" s="3113">
        <f t="shared" si="3"/>
        <v>284</v>
      </c>
      <c r="C22" s="3113"/>
      <c r="D22" s="3114">
        <f>(C22/B22)*100</f>
        <v>0</v>
      </c>
      <c r="E22" s="3113"/>
      <c r="F22" s="3114">
        <f>(E22/B22)*100</f>
        <v>0</v>
      </c>
      <c r="G22" s="3113"/>
      <c r="H22" s="3114">
        <f>(G22/B22)*100</f>
        <v>0</v>
      </c>
      <c r="I22" s="3116">
        <v>284</v>
      </c>
      <c r="J22" s="3114">
        <f t="shared" si="2"/>
        <v>100</v>
      </c>
      <c r="K22" s="2910"/>
      <c r="L22" s="3098"/>
      <c r="M22" s="2910"/>
      <c r="N22" s="3098"/>
      <c r="O22" s="2910"/>
      <c r="P22" s="3098"/>
      <c r="Q22" s="2881"/>
      <c r="X22" s="2887"/>
      <c r="Z22" s="2887"/>
    </row>
    <row r="23" spans="1:46" ht="20.100000000000001" customHeight="1">
      <c r="A23" s="3112" t="s">
        <v>954</v>
      </c>
      <c r="B23" s="3113">
        <f t="shared" si="3"/>
        <v>223</v>
      </c>
      <c r="C23" s="3115"/>
      <c r="D23" s="3114">
        <f>(C23/B23)*100</f>
        <v>0</v>
      </c>
      <c r="E23" s="3115">
        <v>58</v>
      </c>
      <c r="F23" s="3114">
        <f>(E23/B23)*100</f>
        <v>26.00896860986547</v>
      </c>
      <c r="G23" s="3113"/>
      <c r="H23" s="3114">
        <f>(G23/B23)*100</f>
        <v>0</v>
      </c>
      <c r="I23" s="3116">
        <v>165</v>
      </c>
      <c r="J23" s="3114">
        <f t="shared" si="2"/>
        <v>73.991031390134538</v>
      </c>
      <c r="K23" s="2910"/>
      <c r="L23" s="3098"/>
      <c r="M23" s="2910"/>
      <c r="N23" s="3098"/>
      <c r="O23" s="2910"/>
      <c r="P23" s="3098"/>
      <c r="X23" s="2887"/>
      <c r="Z23" s="2887"/>
    </row>
    <row r="24" spans="1:46" ht="20.100000000000001" customHeight="1">
      <c r="A24" s="3112" t="s">
        <v>955</v>
      </c>
      <c r="B24" s="3113">
        <f t="shared" si="3"/>
        <v>1623</v>
      </c>
      <c r="C24" s="3113">
        <v>167</v>
      </c>
      <c r="D24" s="3114">
        <f>(C24/B24)*100</f>
        <v>10.289587184226741</v>
      </c>
      <c r="E24" s="3113">
        <v>1358</v>
      </c>
      <c r="F24" s="3114">
        <f>(E24/B24)*100</f>
        <v>83.672211953173132</v>
      </c>
      <c r="G24" s="3115"/>
      <c r="H24" s="3114">
        <f>(G24/B24)*100</f>
        <v>0</v>
      </c>
      <c r="I24" s="3116">
        <v>98</v>
      </c>
      <c r="J24" s="3114">
        <f t="shared" si="2"/>
        <v>6.0382008626001227</v>
      </c>
      <c r="K24" s="2910"/>
      <c r="L24" s="3098"/>
      <c r="M24" s="2910"/>
      <c r="N24" s="3098"/>
      <c r="O24" s="2910"/>
      <c r="P24" s="3098"/>
      <c r="Q24" s="2881"/>
      <c r="X24" s="2887"/>
      <c r="Z24" s="2887"/>
      <c r="AB24" s="2887"/>
      <c r="AD24" s="2887"/>
      <c r="AF24" s="2887"/>
      <c r="AH24" s="2887"/>
      <c r="AJ24" s="2887"/>
      <c r="AL24" s="2887"/>
      <c r="AN24" s="2887"/>
      <c r="AP24" s="2887"/>
      <c r="AR24" s="2887"/>
      <c r="AT24" s="2887"/>
    </row>
    <row r="25" spans="1:46" ht="20.100000000000001" customHeight="1">
      <c r="A25" s="3112" t="s">
        <v>956</v>
      </c>
      <c r="B25" s="3113">
        <f t="shared" si="3"/>
        <v>560</v>
      </c>
      <c r="C25" s="3113">
        <v>41</v>
      </c>
      <c r="D25" s="3114">
        <f>(C25/B25)*100</f>
        <v>7.3214285714285721</v>
      </c>
      <c r="E25" s="3113">
        <v>501</v>
      </c>
      <c r="F25" s="3114">
        <f>(E25/B25)*100</f>
        <v>89.464285714285722</v>
      </c>
      <c r="G25" s="3113">
        <v>2</v>
      </c>
      <c r="H25" s="3114"/>
      <c r="I25" s="3113">
        <v>16</v>
      </c>
      <c r="J25" s="3114">
        <f t="shared" si="2"/>
        <v>2.8571428571428572</v>
      </c>
      <c r="K25" s="2910"/>
      <c r="L25" s="2910"/>
      <c r="M25" s="2910"/>
      <c r="N25" s="2910"/>
      <c r="O25" s="2910"/>
      <c r="P25" s="2910"/>
      <c r="Q25" s="2881"/>
      <c r="X25" s="2887"/>
      <c r="Z25" s="2887"/>
      <c r="AB25" s="2887"/>
      <c r="AD25" s="2887"/>
    </row>
    <row r="26" spans="1:46" ht="20.100000000000001" customHeight="1">
      <c r="A26" s="3112" t="s">
        <v>957</v>
      </c>
      <c r="B26" s="3113">
        <f t="shared" si="3"/>
        <v>92</v>
      </c>
      <c r="C26" s="3115"/>
      <c r="D26" s="3114"/>
      <c r="E26" s="3115"/>
      <c r="F26" s="3114"/>
      <c r="G26" s="3115"/>
      <c r="H26" s="3114"/>
      <c r="I26" s="3116">
        <v>92</v>
      </c>
      <c r="J26" s="3114">
        <f t="shared" si="2"/>
        <v>100</v>
      </c>
      <c r="K26" s="2910"/>
      <c r="L26" s="3098"/>
      <c r="M26" s="2910"/>
      <c r="N26" s="3098"/>
      <c r="O26" s="2910"/>
      <c r="P26" s="3098"/>
      <c r="Q26" s="2881"/>
      <c r="X26" s="2887"/>
      <c r="Z26" s="2887"/>
    </row>
    <row r="27" spans="1:46" ht="20.100000000000001" customHeight="1">
      <c r="A27" s="3112" t="s">
        <v>827</v>
      </c>
      <c r="B27" s="3113">
        <f t="shared" si="3"/>
        <v>119</v>
      </c>
      <c r="C27" s="3113">
        <v>15</v>
      </c>
      <c r="D27" s="3114">
        <f>(C27/B27)*100</f>
        <v>12.605042016806722</v>
      </c>
      <c r="E27" s="3113">
        <v>95</v>
      </c>
      <c r="F27" s="3114">
        <f>(E27/B27)*100</f>
        <v>79.831932773109244</v>
      </c>
      <c r="G27" s="3115"/>
      <c r="H27" s="3114"/>
      <c r="I27" s="3116">
        <v>9</v>
      </c>
      <c r="J27" s="3114">
        <f t="shared" si="2"/>
        <v>7.5630252100840334</v>
      </c>
      <c r="K27" s="2910"/>
      <c r="L27" s="3098"/>
      <c r="M27" s="2910"/>
      <c r="N27" s="3098"/>
      <c r="O27" s="2910"/>
      <c r="P27" s="3098"/>
      <c r="Q27" s="2881"/>
      <c r="X27" s="2887"/>
      <c r="Z27" s="2887"/>
    </row>
    <row r="28" spans="1:46" ht="20.100000000000001" customHeight="1">
      <c r="A28" s="2910"/>
      <c r="B28" s="2910"/>
      <c r="C28" s="2910"/>
      <c r="D28" s="3099"/>
      <c r="E28" s="2910"/>
      <c r="F28" s="3099"/>
      <c r="G28" s="2910"/>
      <c r="H28" s="3099"/>
      <c r="I28" s="3120" t="s">
        <v>408</v>
      </c>
      <c r="J28" s="3099"/>
      <c r="K28" s="2910"/>
      <c r="L28" s="3098"/>
      <c r="M28" s="2910"/>
      <c r="N28" s="3098"/>
      <c r="O28" s="2910"/>
      <c r="P28" s="3098"/>
    </row>
    <row r="29" spans="1:46" ht="8.1" customHeight="1">
      <c r="A29" s="2910"/>
      <c r="B29" s="2910"/>
      <c r="C29" s="2910"/>
      <c r="D29" s="2910"/>
      <c r="E29" s="2910"/>
      <c r="F29" s="2910"/>
      <c r="G29" s="2910"/>
      <c r="H29" s="2910"/>
      <c r="I29" s="2910"/>
      <c r="J29" s="2910"/>
      <c r="K29" s="2910"/>
      <c r="L29" s="2910"/>
      <c r="M29" s="2910"/>
      <c r="N29" s="2910"/>
      <c r="O29" s="2910"/>
      <c r="P29" s="2910"/>
    </row>
    <row r="30" spans="1:46" ht="8.1" customHeight="1">
      <c r="A30" s="2910"/>
      <c r="B30" s="2910"/>
      <c r="C30" s="2910"/>
      <c r="D30" s="2910"/>
      <c r="E30" s="2910"/>
      <c r="F30" s="2910"/>
      <c r="G30" s="2910"/>
      <c r="H30" s="2910"/>
      <c r="I30" s="3098"/>
      <c r="J30" s="2910"/>
      <c r="K30" s="2910"/>
      <c r="L30" s="3098"/>
      <c r="M30" s="2910"/>
      <c r="N30" s="3098"/>
      <c r="O30" s="2910"/>
      <c r="P30" s="3098"/>
    </row>
    <row r="31" spans="1:46" ht="8.1" customHeight="1">
      <c r="A31" s="2910"/>
      <c r="B31" s="2910"/>
      <c r="C31" s="2910"/>
      <c r="D31" s="2910"/>
      <c r="E31" s="2910"/>
      <c r="F31" s="2910"/>
      <c r="G31" s="2910"/>
      <c r="H31" s="2910"/>
      <c r="I31" s="3098"/>
      <c r="J31" s="2910"/>
      <c r="K31" s="2910"/>
      <c r="L31" s="3098"/>
      <c r="M31" s="2910"/>
      <c r="N31" s="3098"/>
      <c r="O31" s="2910"/>
      <c r="P31" s="3098"/>
    </row>
    <row r="32" spans="1:46" ht="8.1" customHeight="1">
      <c r="A32" s="2910"/>
      <c r="B32" s="2910"/>
      <c r="C32" s="2910"/>
      <c r="D32" s="2910"/>
      <c r="E32" s="2910"/>
      <c r="F32" s="2910"/>
      <c r="G32" s="2910"/>
      <c r="H32" s="2910"/>
      <c r="I32" s="3098"/>
      <c r="J32" s="2910"/>
      <c r="K32" s="2910"/>
      <c r="L32" s="3098"/>
      <c r="M32" s="2910"/>
      <c r="N32" s="3098"/>
      <c r="O32" s="2910"/>
      <c r="P32" s="3098"/>
    </row>
    <row r="33" spans="1:30" ht="8.1" customHeight="1">
      <c r="A33" s="2910"/>
      <c r="B33" s="2910"/>
      <c r="C33" s="2910"/>
      <c r="D33" s="2910"/>
      <c r="E33" s="2910"/>
      <c r="F33" s="2910"/>
      <c r="G33" s="2910"/>
      <c r="H33" s="2910"/>
      <c r="I33" s="3098"/>
      <c r="J33" s="2910"/>
      <c r="K33" s="2910"/>
      <c r="L33" s="3098"/>
      <c r="M33" s="2910"/>
      <c r="N33" s="3098"/>
      <c r="O33" s="2910"/>
      <c r="P33" s="3098"/>
    </row>
    <row r="34" spans="1:30" ht="8.1" customHeight="1">
      <c r="A34" s="2910"/>
      <c r="B34" s="2910"/>
      <c r="C34" s="2910"/>
      <c r="D34" s="2910"/>
      <c r="E34" s="2910"/>
      <c r="F34" s="2910"/>
      <c r="G34" s="2910"/>
      <c r="H34" s="2910"/>
      <c r="I34" s="3098"/>
      <c r="J34" s="2910"/>
      <c r="K34" s="2910"/>
      <c r="L34" s="3098"/>
      <c r="M34" s="2910"/>
      <c r="N34" s="3098"/>
      <c r="O34" s="2910"/>
      <c r="P34" s="3098"/>
    </row>
    <row r="35" spans="1:30" ht="8.1" customHeight="1">
      <c r="A35" s="2910"/>
      <c r="B35" s="2910"/>
      <c r="C35" s="2910"/>
      <c r="D35" s="2910"/>
      <c r="E35" s="2910"/>
      <c r="F35" s="2910"/>
      <c r="G35" s="2910"/>
      <c r="H35" s="2910"/>
      <c r="I35" s="3098"/>
      <c r="J35" s="2910"/>
      <c r="K35" s="2910"/>
      <c r="L35" s="3098"/>
      <c r="M35" s="2910"/>
      <c r="N35" s="3098"/>
      <c r="O35" s="2910"/>
      <c r="P35" s="3098"/>
    </row>
    <row r="36" spans="1:30" ht="8.1" customHeight="1">
      <c r="A36" s="2910"/>
      <c r="B36" s="2910"/>
      <c r="C36" s="2910"/>
      <c r="D36" s="2910"/>
      <c r="E36" s="2910"/>
      <c r="F36" s="2910"/>
      <c r="G36" s="2910"/>
      <c r="H36" s="2910"/>
      <c r="I36" s="3098"/>
      <c r="J36" s="2910"/>
      <c r="K36" s="2910"/>
      <c r="L36" s="3098"/>
      <c r="M36" s="2910"/>
      <c r="N36" s="3098"/>
      <c r="O36" s="2910"/>
      <c r="P36" s="3098"/>
    </row>
    <row r="37" spans="1:30" ht="8.1" customHeight="1">
      <c r="A37" s="2910"/>
      <c r="B37" s="2910"/>
      <c r="C37" s="2910"/>
      <c r="D37" s="2910"/>
      <c r="E37" s="2910"/>
      <c r="F37" s="2910"/>
      <c r="G37" s="2910"/>
      <c r="H37" s="2910"/>
      <c r="I37" s="3098"/>
      <c r="J37" s="2910"/>
      <c r="K37" s="2910"/>
      <c r="L37" s="3098"/>
      <c r="M37" s="2910"/>
      <c r="N37" s="3098"/>
      <c r="O37" s="2910"/>
      <c r="P37" s="3098"/>
    </row>
    <row r="38" spans="1:30" ht="8.1" customHeight="1">
      <c r="A38" s="2910"/>
      <c r="B38" s="2910"/>
      <c r="C38" s="2910"/>
      <c r="D38" s="2910"/>
      <c r="E38" s="2910"/>
      <c r="F38" s="2910"/>
      <c r="G38" s="2910"/>
      <c r="H38" s="2910"/>
      <c r="I38" s="3098"/>
      <c r="J38" s="2910"/>
      <c r="K38" s="2910"/>
      <c r="L38" s="3098"/>
      <c r="M38" s="2910"/>
      <c r="N38" s="3098"/>
      <c r="O38" s="2910"/>
      <c r="P38" s="3098"/>
    </row>
    <row r="39" spans="1:30" ht="10.5" hidden="1" customHeight="1">
      <c r="A39" s="2910"/>
      <c r="B39" s="2910"/>
      <c r="C39" s="2910"/>
      <c r="D39" s="2910"/>
      <c r="E39" s="2910"/>
      <c r="F39" s="2910"/>
      <c r="G39" s="2910"/>
      <c r="H39" s="2910"/>
      <c r="I39" s="2910"/>
      <c r="J39" s="2910"/>
      <c r="K39" s="2910"/>
      <c r="L39" s="2910"/>
      <c r="M39" s="2910"/>
      <c r="N39" s="2910"/>
      <c r="O39" s="2910"/>
      <c r="P39" s="2887"/>
    </row>
    <row r="40" spans="1:30">
      <c r="A40" s="2910"/>
      <c r="B40" s="2910"/>
      <c r="C40" s="2910"/>
      <c r="D40" s="2910"/>
      <c r="E40" s="2910"/>
      <c r="F40" s="2910"/>
      <c r="G40" s="2910"/>
      <c r="H40" s="2910"/>
      <c r="I40" s="2910"/>
      <c r="J40" s="2910"/>
      <c r="K40" s="2910"/>
      <c r="L40" s="2910"/>
      <c r="M40" s="2910"/>
      <c r="N40" s="2910"/>
      <c r="O40" s="2910"/>
      <c r="P40" s="3100" t="s">
        <v>965</v>
      </c>
    </row>
    <row r="41" spans="1:30">
      <c r="A41" s="2910"/>
      <c r="B41" s="2910"/>
      <c r="C41" s="2910"/>
      <c r="D41" s="2910"/>
      <c r="E41" s="2910"/>
      <c r="F41" s="2910"/>
      <c r="G41" s="2910"/>
      <c r="H41" s="2910"/>
      <c r="I41" s="2910"/>
      <c r="J41" s="2910"/>
      <c r="K41" s="2910"/>
      <c r="L41" s="2910"/>
      <c r="M41" s="2910"/>
      <c r="N41" s="2910"/>
      <c r="O41" s="2910"/>
      <c r="P41" s="2887"/>
    </row>
    <row r="42" spans="1:30" ht="8.1" customHeight="1">
      <c r="A42" s="2910"/>
      <c r="B42" s="2910"/>
      <c r="C42" s="2910"/>
      <c r="D42" s="2910"/>
      <c r="E42" s="2910"/>
      <c r="F42" s="2910"/>
      <c r="G42" s="2910"/>
      <c r="H42" s="2910"/>
      <c r="I42" s="2910"/>
      <c r="J42" s="2910"/>
      <c r="K42" s="2910"/>
      <c r="L42" s="2910"/>
      <c r="M42" s="2910"/>
      <c r="N42" s="2910"/>
      <c r="O42" s="2910"/>
      <c r="P42" s="2887"/>
    </row>
    <row r="43" spans="1:30" ht="10.5" hidden="1" customHeight="1">
      <c r="P43" s="2887"/>
    </row>
    <row r="44" spans="1:30">
      <c r="P44" s="2887"/>
    </row>
    <row r="45" spans="1:30">
      <c r="P45" s="2887"/>
      <c r="AB45" s="2887"/>
      <c r="AD45" s="2887"/>
    </row>
    <row r="46" spans="1:30">
      <c r="E46" s="2921">
        <v>5482</v>
      </c>
      <c r="P46" s="2887"/>
      <c r="AB46" s="2887"/>
      <c r="AD46" s="2887"/>
    </row>
    <row r="47" spans="1:30">
      <c r="P47" s="2887"/>
      <c r="AB47" s="2887"/>
      <c r="AD47" s="2887"/>
    </row>
    <row r="48" spans="1:30">
      <c r="P48" s="2887"/>
      <c r="AB48" s="2887"/>
      <c r="AD48" s="2887"/>
    </row>
    <row r="49" spans="16:36">
      <c r="P49" s="2887"/>
      <c r="AB49" s="2887"/>
      <c r="AD49" s="2887"/>
    </row>
    <row r="50" spans="16:36">
      <c r="P50" s="2887"/>
      <c r="AB50" s="2887"/>
      <c r="AD50" s="2887"/>
    </row>
    <row r="51" spans="16:36">
      <c r="P51" s="2887"/>
      <c r="AH51" s="2887"/>
      <c r="AJ51" s="2887"/>
    </row>
    <row r="52" spans="16:36">
      <c r="P52" s="2887"/>
    </row>
    <row r="53" spans="16:36">
      <c r="P53" s="2887"/>
      <c r="AB53" s="2887"/>
      <c r="AD53" s="2887"/>
    </row>
    <row r="54" spans="16:36">
      <c r="P54" s="2887"/>
    </row>
    <row r="81" spans="22:22">
      <c r="V81" s="2877" t="s">
        <v>396</v>
      </c>
    </row>
    <row r="125" spans="61:61">
      <c r="BI125" s="2877" t="s">
        <v>396</v>
      </c>
    </row>
  </sheetData>
  <sheetProtection password="CA55" sheet="1" objects="1" scenarios="1"/>
  <mergeCells count="4">
    <mergeCell ref="A1:J1"/>
    <mergeCell ref="A3:J3"/>
    <mergeCell ref="A4:J4"/>
    <mergeCell ref="A6:J6"/>
  </mergeCells>
  <phoneticPr fontId="101" type="noConversion"/>
  <printOptions horizontalCentered="1"/>
  <pageMargins left="0.51181102362204722" right="0.59055118110236227" top="0.9055118110236221" bottom="0.70866141732283472" header="0" footer="0"/>
  <pageSetup scale="95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M142"/>
  <sheetViews>
    <sheetView showGridLines="0" workbookViewId="0">
      <selection activeCell="C38" sqref="C38"/>
    </sheetView>
  </sheetViews>
  <sheetFormatPr baseColWidth="10" defaultColWidth="9.83203125" defaultRowHeight="10.5"/>
  <cols>
    <col min="1" max="1" width="35.5" style="1646" customWidth="1"/>
    <col min="2" max="2" width="7.33203125" style="1646" customWidth="1"/>
    <col min="3" max="3" width="7.83203125" style="1646" customWidth="1"/>
    <col min="4" max="4" width="7.1640625" style="1646" customWidth="1"/>
    <col min="5" max="5" width="7.83203125" style="1646" customWidth="1"/>
    <col min="6" max="6" width="6.83203125" style="1646" customWidth="1"/>
    <col min="7" max="7" width="9.83203125" style="1646" customWidth="1"/>
    <col min="8" max="8" width="7.1640625" style="1646" customWidth="1"/>
    <col min="9" max="9" width="8.83203125" style="1646" customWidth="1"/>
    <col min="10" max="10" width="7.1640625" style="1646" customWidth="1"/>
    <col min="11" max="11" width="9" style="1646" customWidth="1"/>
    <col min="12" max="12" width="7.33203125" style="1646" customWidth="1"/>
    <col min="13" max="13" width="10.83203125" style="1646" customWidth="1"/>
    <col min="14" max="14" width="7" style="1646" customWidth="1"/>
    <col min="15" max="15" width="7.5" style="1646" customWidth="1"/>
    <col min="16" max="16" width="6.83203125" style="1646" customWidth="1"/>
    <col min="17" max="17" width="9.83203125" style="1646"/>
    <col min="18" max="19" width="10.83203125" style="1646" customWidth="1"/>
    <col min="20" max="24" width="9.83203125" style="1646"/>
    <col min="25" max="25" width="2.83203125" style="1646" customWidth="1"/>
    <col min="26" max="26" width="36.83203125" style="1646" customWidth="1"/>
    <col min="27" max="16384" width="9.83203125" style="1646"/>
  </cols>
  <sheetData>
    <row r="1" spans="1:52" ht="18" customHeight="1">
      <c r="A1" s="3550" t="s">
        <v>359</v>
      </c>
      <c r="B1" s="3550"/>
      <c r="C1" s="3550"/>
      <c r="D1" s="3550"/>
      <c r="E1" s="3550"/>
      <c r="F1" s="3550"/>
      <c r="G1" s="3550"/>
      <c r="H1" s="3550"/>
      <c r="I1" s="3550"/>
      <c r="J1" s="3550"/>
      <c r="K1" s="3550"/>
      <c r="L1" s="3550"/>
      <c r="M1" s="3550"/>
      <c r="N1" s="3550"/>
      <c r="O1" s="3550"/>
      <c r="P1" s="3550"/>
    </row>
    <row r="2" spans="1:52" ht="12.75" customHeight="1">
      <c r="A2" s="1647"/>
      <c r="B2" s="1648"/>
      <c r="C2" s="1648"/>
      <c r="D2" s="1648"/>
      <c r="E2" s="1647"/>
      <c r="G2" s="1648"/>
      <c r="H2" s="1648"/>
      <c r="I2" s="1648"/>
      <c r="J2" s="1648"/>
      <c r="K2" s="1649"/>
      <c r="L2" s="1649"/>
    </row>
    <row r="3" spans="1:52" ht="13.5" customHeight="1">
      <c r="A3" s="3551" t="s">
        <v>1392</v>
      </c>
      <c r="B3" s="3551"/>
      <c r="C3" s="3551"/>
      <c r="D3" s="3551"/>
      <c r="E3" s="3551"/>
      <c r="F3" s="3551"/>
      <c r="G3" s="3551"/>
      <c r="H3" s="3551"/>
      <c r="I3" s="3551"/>
      <c r="J3" s="3551"/>
      <c r="K3" s="3551"/>
      <c r="L3" s="3551"/>
      <c r="M3" s="3551"/>
      <c r="N3" s="3551"/>
      <c r="O3" s="3551"/>
      <c r="P3" s="3551"/>
    </row>
    <row r="4" spans="1:52" ht="11.25" customHeight="1">
      <c r="A4" s="3551" t="s">
        <v>275</v>
      </c>
      <c r="B4" s="3551"/>
      <c r="C4" s="3551"/>
      <c r="D4" s="3551"/>
      <c r="E4" s="3551"/>
      <c r="F4" s="3551"/>
      <c r="G4" s="3551"/>
      <c r="H4" s="3551"/>
      <c r="I4" s="3551"/>
      <c r="J4" s="3551"/>
      <c r="K4" s="3551"/>
      <c r="L4" s="3551"/>
      <c r="M4" s="3551"/>
      <c r="N4" s="3551"/>
      <c r="O4" s="3551"/>
      <c r="P4" s="3551"/>
    </row>
    <row r="5" spans="1:52" ht="11.25" customHeight="1">
      <c r="A5" s="1650"/>
      <c r="B5" s="1650"/>
      <c r="C5" s="1650"/>
      <c r="D5" s="1650"/>
      <c r="E5" s="1650"/>
      <c r="F5" s="1650"/>
      <c r="G5" s="1650"/>
      <c r="H5" s="1650"/>
      <c r="I5" s="1650"/>
      <c r="J5" s="1650"/>
      <c r="K5" s="1650"/>
      <c r="L5" s="1650"/>
      <c r="M5" s="1650"/>
      <c r="N5" s="1650"/>
      <c r="O5" s="1650"/>
      <c r="P5" s="1650"/>
    </row>
    <row r="6" spans="1:52" ht="12" customHeight="1">
      <c r="A6" s="3552" t="s">
        <v>166</v>
      </c>
      <c r="B6" s="3552"/>
      <c r="C6" s="3552"/>
      <c r="D6" s="3552"/>
      <c r="E6" s="3552"/>
      <c r="F6" s="3552"/>
      <c r="G6" s="3552"/>
      <c r="H6" s="3552"/>
      <c r="I6" s="3552"/>
      <c r="J6" s="3552"/>
      <c r="K6" s="3552"/>
      <c r="L6" s="3552"/>
      <c r="M6" s="3552"/>
      <c r="N6" s="3552"/>
      <c r="O6" s="3552"/>
      <c r="P6" s="3552"/>
      <c r="AZ6" s="1651" t="s">
        <v>396</v>
      </c>
    </row>
    <row r="7" spans="1:52" ht="12" customHeight="1">
      <c r="A7" s="1652"/>
      <c r="B7" s="1653"/>
      <c r="C7" s="1654" t="s">
        <v>153</v>
      </c>
      <c r="D7" s="1655"/>
      <c r="E7" s="1656"/>
      <c r="F7" s="1656"/>
      <c r="G7" s="1656"/>
      <c r="H7" s="1656"/>
      <c r="I7" s="1656"/>
      <c r="J7" s="1656"/>
      <c r="K7" s="1656"/>
      <c r="L7" s="1656"/>
      <c r="M7" s="1656"/>
      <c r="N7" s="1656"/>
      <c r="O7" s="1657"/>
      <c r="P7" s="1658"/>
    </row>
    <row r="8" spans="1:52" ht="11.1" customHeight="1">
      <c r="A8" s="1659" t="s">
        <v>411</v>
      </c>
      <c r="B8" s="1660" t="s">
        <v>717</v>
      </c>
      <c r="C8" s="1661" t="s">
        <v>154</v>
      </c>
      <c r="D8" s="1660" t="s">
        <v>1360</v>
      </c>
      <c r="E8" s="1661" t="s">
        <v>155</v>
      </c>
      <c r="F8" s="1660" t="s">
        <v>1360</v>
      </c>
      <c r="G8" s="1662" t="s">
        <v>156</v>
      </c>
      <c r="H8" s="1660" t="s">
        <v>1360</v>
      </c>
      <c r="I8" s="1661" t="s">
        <v>157</v>
      </c>
      <c r="J8" s="1660" t="s">
        <v>1360</v>
      </c>
      <c r="K8" s="1661" t="s">
        <v>157</v>
      </c>
      <c r="L8" s="1660" t="s">
        <v>1360</v>
      </c>
      <c r="M8" s="1661" t="s">
        <v>158</v>
      </c>
      <c r="N8" s="1660" t="s">
        <v>1360</v>
      </c>
      <c r="O8" s="1661" t="s">
        <v>507</v>
      </c>
      <c r="P8" s="1660" t="s">
        <v>1360</v>
      </c>
      <c r="W8" s="1651" t="s">
        <v>396</v>
      </c>
    </row>
    <row r="9" spans="1:52" ht="11.1" customHeight="1">
      <c r="A9" s="1663"/>
      <c r="B9" s="1664" t="s">
        <v>718</v>
      </c>
      <c r="C9" s="1665" t="s">
        <v>159</v>
      </c>
      <c r="D9" s="1666"/>
      <c r="E9" s="1665" t="s">
        <v>160</v>
      </c>
      <c r="F9" s="1666"/>
      <c r="G9" s="1667" t="s">
        <v>161</v>
      </c>
      <c r="H9" s="1666"/>
      <c r="I9" s="1665" t="s">
        <v>162</v>
      </c>
      <c r="J9" s="1666"/>
      <c r="K9" s="1665" t="s">
        <v>661</v>
      </c>
      <c r="L9" s="1666"/>
      <c r="M9" s="1665" t="s">
        <v>163</v>
      </c>
      <c r="N9" s="1666"/>
      <c r="O9" s="1668"/>
      <c r="P9" s="1668"/>
    </row>
    <row r="10" spans="1:52" ht="12" customHeight="1">
      <c r="A10" s="1669" t="s">
        <v>706</v>
      </c>
      <c r="B10" s="1670">
        <f>SUM(B11+B14+B17+B23+B32+B35+B41+B44+B49+B50+B51+B52+B53)</f>
        <v>9156</v>
      </c>
      <c r="C10" s="1670">
        <f>SUM(C11+C14+C17+C23+C32+C35+C41+C44+C49+C50+C51+C52+C53)</f>
        <v>3008</v>
      </c>
      <c r="D10" s="1671">
        <f t="shared" ref="D10:D54" si="0">(C10/B10)*100</f>
        <v>32.852774137177811</v>
      </c>
      <c r="E10" s="1670">
        <f>SUM(E11+E14+E17+E23+E32+E35+E41+E44+E49+E50+E51+E52+E53)</f>
        <v>1873</v>
      </c>
      <c r="F10" s="1671">
        <f>(E10/B10)*100</f>
        <v>20.45653123634775</v>
      </c>
      <c r="G10" s="1670">
        <f>SUM(G11+G14+G17+G23+G32+G35+G41+G44+G49+G50+G51+G52+G53)</f>
        <v>1350</v>
      </c>
      <c r="H10" s="1671">
        <f t="shared" ref="H10:H28" si="1">(G10/B10)*100</f>
        <v>14.74442988204456</v>
      </c>
      <c r="I10" s="1670">
        <f>SUM(I11+I14+I17+I23+I32+I35+I41+I44+I49+I50+I51+I52+I53)</f>
        <v>787</v>
      </c>
      <c r="J10" s="1671">
        <f t="shared" ref="J10:J27" si="2">(I10/B10)*100</f>
        <v>8.5954565312363478</v>
      </c>
      <c r="K10" s="1670">
        <f>SUM(K11+K14+K17+K23+K32+K35+K41+K44+K49+K50+K51+K52+K53)</f>
        <v>568</v>
      </c>
      <c r="L10" s="1671">
        <f t="shared" ref="L10:L24" si="3">(K10/B10)*100</f>
        <v>6.2035823503713416</v>
      </c>
      <c r="M10" s="1670">
        <f>SUM(M11+M14+M17+M23+M32+M35+M41+M44+M49+M50+M51+M52+M53)</f>
        <v>1037</v>
      </c>
      <c r="N10" s="1671">
        <f t="shared" ref="N10:N24" si="4">(M10/B10)*100</f>
        <v>11.325906509392748</v>
      </c>
      <c r="O10" s="1670">
        <f>SUM(O11+O14+O17+O23+O32+O35+O41+O44+O49+O50+O51+O52+O53)</f>
        <v>465</v>
      </c>
      <c r="P10" s="1671">
        <f t="shared" ref="P10:P27" si="5">(O10/B10)*100</f>
        <v>5.0786369593709049</v>
      </c>
      <c r="R10" s="1672"/>
    </row>
    <row r="11" spans="1:52" ht="11.25" customHeight="1">
      <c r="A11" s="1669" t="s">
        <v>722</v>
      </c>
      <c r="B11" s="1673">
        <f>SUM(B12:B13)</f>
        <v>253</v>
      </c>
      <c r="C11" s="1673">
        <f>SUM(C12:C13)</f>
        <v>72</v>
      </c>
      <c r="D11" s="1671">
        <f t="shared" si="0"/>
        <v>28.458498023715418</v>
      </c>
      <c r="E11" s="1673">
        <f>SUM(E12:E13)</f>
        <v>45</v>
      </c>
      <c r="F11" s="1674">
        <f>(E11/B11)*100</f>
        <v>17.786561264822133</v>
      </c>
      <c r="G11" s="1675">
        <f>SUM(G12:G13)</f>
        <v>40</v>
      </c>
      <c r="H11" s="1671">
        <f t="shared" si="1"/>
        <v>15.810276679841898</v>
      </c>
      <c r="I11" s="1673">
        <f>SUM(I12:I13)</f>
        <v>19</v>
      </c>
      <c r="J11" s="1671">
        <f t="shared" si="2"/>
        <v>7.5098814229249005</v>
      </c>
      <c r="K11" s="1673">
        <f>SUM(K12:K13)</f>
        <v>22</v>
      </c>
      <c r="L11" s="1671">
        <f t="shared" si="3"/>
        <v>8.695652173913043</v>
      </c>
      <c r="M11" s="1676">
        <f>SUM(M12:M13)</f>
        <v>18</v>
      </c>
      <c r="N11" s="1671">
        <f t="shared" si="4"/>
        <v>7.1146245059288544</v>
      </c>
      <c r="O11" s="1673">
        <f>SUM(O12:O13)</f>
        <v>37</v>
      </c>
      <c r="P11" s="1671">
        <f t="shared" si="5"/>
        <v>14.624505928853754</v>
      </c>
      <c r="R11" s="1672"/>
      <c r="S11" s="1677"/>
      <c r="U11" s="1672"/>
      <c r="AB11" s="1678"/>
      <c r="AD11" s="1678"/>
    </row>
    <row r="12" spans="1:52" ht="11.25" customHeight="1">
      <c r="A12" s="1679" t="s">
        <v>16</v>
      </c>
      <c r="B12" s="1680">
        <f>SUM(C12+E12+G12+I12+K12+M12+O12)</f>
        <v>187</v>
      </c>
      <c r="C12" s="1680">
        <v>55</v>
      </c>
      <c r="D12" s="1674">
        <f t="shared" si="0"/>
        <v>29.411764705882355</v>
      </c>
      <c r="E12" s="1680">
        <v>29</v>
      </c>
      <c r="F12" s="1674">
        <f>(E12/B12)*100</f>
        <v>15.508021390374333</v>
      </c>
      <c r="G12" s="1681">
        <v>31</v>
      </c>
      <c r="H12" s="1674">
        <f t="shared" si="1"/>
        <v>16.577540106951872</v>
      </c>
      <c r="I12" s="1680">
        <v>14</v>
      </c>
      <c r="J12" s="1674">
        <f t="shared" si="2"/>
        <v>7.4866310160427805</v>
      </c>
      <c r="K12" s="1680">
        <v>18</v>
      </c>
      <c r="L12" s="1674">
        <f t="shared" si="3"/>
        <v>9.6256684491978604</v>
      </c>
      <c r="M12" s="1680">
        <v>12</v>
      </c>
      <c r="N12" s="1674">
        <f t="shared" si="4"/>
        <v>6.4171122994652414</v>
      </c>
      <c r="O12" s="1680">
        <v>28</v>
      </c>
      <c r="P12" s="1674">
        <f t="shared" si="5"/>
        <v>14.973262032085561</v>
      </c>
    </row>
    <row r="13" spans="1:52" ht="11.25" customHeight="1">
      <c r="A13" s="1679" t="s">
        <v>17</v>
      </c>
      <c r="B13" s="1680">
        <f>SUM(C13+E13+G13+I13+K13+M13+O13)</f>
        <v>66</v>
      </c>
      <c r="C13" s="1680">
        <v>17</v>
      </c>
      <c r="D13" s="1674">
        <f t="shared" si="0"/>
        <v>25.757575757575758</v>
      </c>
      <c r="E13" s="1680">
        <v>16</v>
      </c>
      <c r="F13" s="1674">
        <f>(E13/B13)*100</f>
        <v>24.242424242424242</v>
      </c>
      <c r="G13" s="1681">
        <v>9</v>
      </c>
      <c r="H13" s="1674">
        <f t="shared" si="1"/>
        <v>13.636363636363635</v>
      </c>
      <c r="I13" s="1680">
        <v>5</v>
      </c>
      <c r="J13" s="1674">
        <f t="shared" si="2"/>
        <v>7.5757575757575761</v>
      </c>
      <c r="K13" s="1680">
        <v>4</v>
      </c>
      <c r="L13" s="1674">
        <f t="shared" si="3"/>
        <v>6.0606060606060606</v>
      </c>
      <c r="M13" s="1680">
        <v>6</v>
      </c>
      <c r="N13" s="1674">
        <f t="shared" si="4"/>
        <v>9.0909090909090917</v>
      </c>
      <c r="O13" s="1680">
        <v>9</v>
      </c>
      <c r="P13" s="1674">
        <f t="shared" si="5"/>
        <v>13.636363636363635</v>
      </c>
    </row>
    <row r="14" spans="1:52" ht="10.5" customHeight="1">
      <c r="A14" s="1682" t="s">
        <v>1184</v>
      </c>
      <c r="B14" s="1683">
        <f>SUM(B15:B16)</f>
        <v>315</v>
      </c>
      <c r="C14" s="1683">
        <f>SUM(C15:C16)</f>
        <v>96</v>
      </c>
      <c r="D14" s="1684">
        <f t="shared" si="0"/>
        <v>30.476190476190478</v>
      </c>
      <c r="E14" s="1683">
        <f>SUM(E15:E16)</f>
        <v>91</v>
      </c>
      <c r="F14" s="1684">
        <f>(E14/B14)*100</f>
        <v>28.888888888888886</v>
      </c>
      <c r="G14" s="1685">
        <f>SUM(G15:G16)</f>
        <v>57</v>
      </c>
      <c r="H14" s="1684">
        <f t="shared" si="1"/>
        <v>18.095238095238095</v>
      </c>
      <c r="I14" s="1683">
        <f>SUM(I15:I16)</f>
        <v>14</v>
      </c>
      <c r="J14" s="1684">
        <f t="shared" si="2"/>
        <v>4.4444444444444446</v>
      </c>
      <c r="K14" s="1683">
        <f>SUM(K15:K16)</f>
        <v>23</v>
      </c>
      <c r="L14" s="1684">
        <f t="shared" si="3"/>
        <v>7.3015873015873023</v>
      </c>
      <c r="M14" s="1683">
        <f>SUM(M15:M16)</f>
        <v>23</v>
      </c>
      <c r="N14" s="1684">
        <f t="shared" si="4"/>
        <v>7.3015873015873023</v>
      </c>
      <c r="O14" s="1683">
        <f>SUM(O15:O16)</f>
        <v>11</v>
      </c>
      <c r="P14" s="1684">
        <f t="shared" si="5"/>
        <v>3.4920634920634921</v>
      </c>
      <c r="R14" s="1672"/>
      <c r="AB14" s="1678"/>
      <c r="AD14" s="1678"/>
    </row>
    <row r="15" spans="1:52" ht="10.5" customHeight="1">
      <c r="A15" s="1679" t="s">
        <v>18</v>
      </c>
      <c r="B15" s="1680">
        <f>SUM(C15+E15+G15+I15+K15+M15+O15)</f>
        <v>151</v>
      </c>
      <c r="C15" s="1680">
        <v>38</v>
      </c>
      <c r="D15" s="1674">
        <f t="shared" si="0"/>
        <v>25.165562913907287</v>
      </c>
      <c r="E15" s="1680">
        <v>45</v>
      </c>
      <c r="F15" s="1674">
        <f>(E15/D15)*100</f>
        <v>178.81578947368419</v>
      </c>
      <c r="G15" s="1681">
        <v>28</v>
      </c>
      <c r="H15" s="1674">
        <f t="shared" si="1"/>
        <v>18.543046357615893</v>
      </c>
      <c r="I15" s="1680">
        <v>5</v>
      </c>
      <c r="J15" s="1674">
        <f t="shared" si="2"/>
        <v>3.3112582781456954</v>
      </c>
      <c r="K15" s="1680">
        <v>15</v>
      </c>
      <c r="L15" s="1674">
        <f t="shared" si="3"/>
        <v>9.9337748344370862</v>
      </c>
      <c r="M15" s="1680">
        <v>17</v>
      </c>
      <c r="N15" s="1674">
        <f t="shared" si="4"/>
        <v>11.258278145695364</v>
      </c>
      <c r="O15" s="1680">
        <v>3</v>
      </c>
      <c r="P15" s="1674">
        <f t="shared" si="5"/>
        <v>1.9867549668874174</v>
      </c>
    </row>
    <row r="16" spans="1:52" ht="10.5" customHeight="1">
      <c r="A16" s="1679" t="s">
        <v>19</v>
      </c>
      <c r="B16" s="1680">
        <f>SUM(C16+E16+G16+I16+K16+M16+O16)</f>
        <v>164</v>
      </c>
      <c r="C16" s="1680">
        <v>58</v>
      </c>
      <c r="D16" s="1674">
        <f t="shared" si="0"/>
        <v>35.365853658536587</v>
      </c>
      <c r="E16" s="1680">
        <v>46</v>
      </c>
      <c r="F16" s="1674">
        <f t="shared" ref="F16:F55" si="6">(E16/B16)*100</f>
        <v>28.04878048780488</v>
      </c>
      <c r="G16" s="1681">
        <v>29</v>
      </c>
      <c r="H16" s="1674">
        <f t="shared" si="1"/>
        <v>17.682926829268293</v>
      </c>
      <c r="I16" s="1680">
        <v>9</v>
      </c>
      <c r="J16" s="1674">
        <f t="shared" si="2"/>
        <v>5.4878048780487809</v>
      </c>
      <c r="K16" s="1680">
        <v>8</v>
      </c>
      <c r="L16" s="1674">
        <f t="shared" si="3"/>
        <v>4.8780487804878048</v>
      </c>
      <c r="M16" s="1680">
        <v>6</v>
      </c>
      <c r="N16" s="1674">
        <f t="shared" si="4"/>
        <v>3.6585365853658534</v>
      </c>
      <c r="O16" s="1680">
        <v>8</v>
      </c>
      <c r="P16" s="1674">
        <f t="shared" si="5"/>
        <v>4.8780487804878048</v>
      </c>
    </row>
    <row r="17" spans="1:30" ht="10.5" customHeight="1">
      <c r="A17" s="1682" t="s">
        <v>730</v>
      </c>
      <c r="B17" s="1683">
        <f>SUM(B18:B22)</f>
        <v>984</v>
      </c>
      <c r="C17" s="1683">
        <f>SUM(C18:C22)</f>
        <v>265</v>
      </c>
      <c r="D17" s="1684">
        <f t="shared" si="0"/>
        <v>26.930894308943088</v>
      </c>
      <c r="E17" s="1683">
        <f>SUM(E18:E22)</f>
        <v>212</v>
      </c>
      <c r="F17" s="1684">
        <f t="shared" si="6"/>
        <v>21.544715447154474</v>
      </c>
      <c r="G17" s="1685">
        <f>SUM(G18:G22)</f>
        <v>176</v>
      </c>
      <c r="H17" s="1684">
        <f t="shared" si="1"/>
        <v>17.886178861788618</v>
      </c>
      <c r="I17" s="1683">
        <f>SUM(I18:I22)</f>
        <v>51</v>
      </c>
      <c r="J17" s="1684">
        <f t="shared" si="2"/>
        <v>5.1829268292682924</v>
      </c>
      <c r="K17" s="1683">
        <f>SUM(K18:K22)</f>
        <v>67</v>
      </c>
      <c r="L17" s="1684">
        <f t="shared" si="3"/>
        <v>6.808943089430894</v>
      </c>
      <c r="M17" s="1683">
        <f>SUM(M18:M22)</f>
        <v>148</v>
      </c>
      <c r="N17" s="1684">
        <f t="shared" si="4"/>
        <v>15.040650406504067</v>
      </c>
      <c r="O17" s="1683">
        <f>SUM(O18:O22)</f>
        <v>65</v>
      </c>
      <c r="P17" s="1684">
        <f t="shared" si="5"/>
        <v>6.6056910569105689</v>
      </c>
      <c r="R17" s="1672"/>
      <c r="S17" s="1677"/>
      <c r="U17" s="1672"/>
    </row>
    <row r="18" spans="1:30" ht="10.5" customHeight="1">
      <c r="A18" s="1679" t="s">
        <v>1149</v>
      </c>
      <c r="B18" s="1680">
        <f>SUM(C18+E18+G18+I18+K18+M18+O18)</f>
        <v>209</v>
      </c>
      <c r="C18" s="1680">
        <v>49</v>
      </c>
      <c r="D18" s="1674">
        <f t="shared" si="0"/>
        <v>23.444976076555022</v>
      </c>
      <c r="E18" s="1680">
        <v>39</v>
      </c>
      <c r="F18" s="1674">
        <v>18</v>
      </c>
      <c r="G18" s="1681">
        <v>29</v>
      </c>
      <c r="H18" s="1674">
        <f t="shared" si="1"/>
        <v>13.875598086124402</v>
      </c>
      <c r="I18" s="1680">
        <v>3</v>
      </c>
      <c r="J18" s="1674">
        <f t="shared" si="2"/>
        <v>1.4354066985645932</v>
      </c>
      <c r="K18" s="1680">
        <v>18</v>
      </c>
      <c r="L18" s="1674">
        <v>56</v>
      </c>
      <c r="M18" s="1686">
        <v>55</v>
      </c>
      <c r="N18" s="1674">
        <f t="shared" si="4"/>
        <v>26.315789473684209</v>
      </c>
      <c r="O18" s="1680">
        <v>16</v>
      </c>
      <c r="P18" s="1674">
        <f t="shared" si="5"/>
        <v>7.6555023923444976</v>
      </c>
      <c r="R18" s="1672"/>
    </row>
    <row r="19" spans="1:30" ht="10.5" customHeight="1">
      <c r="A19" s="1679" t="s">
        <v>1210</v>
      </c>
      <c r="B19" s="1680">
        <f>SUM(C19+E19+G19+I19+K19+M19+O19)</f>
        <v>176</v>
      </c>
      <c r="C19" s="1680">
        <v>44</v>
      </c>
      <c r="D19" s="1674">
        <f t="shared" si="0"/>
        <v>25</v>
      </c>
      <c r="E19" s="1680">
        <v>29</v>
      </c>
      <c r="F19" s="1674">
        <f t="shared" si="6"/>
        <v>16.477272727272727</v>
      </c>
      <c r="G19" s="1681">
        <v>33</v>
      </c>
      <c r="H19" s="1674">
        <f t="shared" si="1"/>
        <v>18.75</v>
      </c>
      <c r="I19" s="1680">
        <v>14</v>
      </c>
      <c r="J19" s="1674">
        <f t="shared" si="2"/>
        <v>7.9545454545454541</v>
      </c>
      <c r="K19" s="1680">
        <v>13</v>
      </c>
      <c r="L19" s="1674">
        <f t="shared" si="3"/>
        <v>7.3863636363636367</v>
      </c>
      <c r="M19" s="1686">
        <v>29</v>
      </c>
      <c r="N19" s="1674">
        <f t="shared" si="4"/>
        <v>16.477272727272727</v>
      </c>
      <c r="O19" s="1680">
        <v>14</v>
      </c>
      <c r="P19" s="1674">
        <f t="shared" si="5"/>
        <v>7.9545454545454541</v>
      </c>
      <c r="R19" s="1672"/>
      <c r="AB19" s="1678"/>
      <c r="AD19" s="1678"/>
    </row>
    <row r="20" spans="1:30" ht="10.5" customHeight="1">
      <c r="A20" s="1679" t="s">
        <v>1211</v>
      </c>
      <c r="B20" s="1680">
        <f>SUM(C20+E20+G20+I20+K20+M20+O20)</f>
        <v>154</v>
      </c>
      <c r="C20" s="1680">
        <v>42</v>
      </c>
      <c r="D20" s="1674">
        <f t="shared" si="0"/>
        <v>27.27272727272727</v>
      </c>
      <c r="E20" s="1680">
        <v>24</v>
      </c>
      <c r="F20" s="1674">
        <f t="shared" si="6"/>
        <v>15.584415584415584</v>
      </c>
      <c r="G20" s="1681">
        <v>23</v>
      </c>
      <c r="H20" s="1674">
        <f t="shared" si="1"/>
        <v>14.935064935064934</v>
      </c>
      <c r="I20" s="1680">
        <v>3</v>
      </c>
      <c r="J20" s="1674">
        <f t="shared" si="2"/>
        <v>1.948051948051948</v>
      </c>
      <c r="K20" s="1680">
        <v>13</v>
      </c>
      <c r="L20" s="1674">
        <f t="shared" si="3"/>
        <v>8.4415584415584419</v>
      </c>
      <c r="M20" s="1686">
        <v>38</v>
      </c>
      <c r="N20" s="1674">
        <f t="shared" si="4"/>
        <v>24.675324675324674</v>
      </c>
      <c r="O20" s="1680">
        <v>11</v>
      </c>
      <c r="P20" s="1674">
        <f t="shared" si="5"/>
        <v>7.1428571428571423</v>
      </c>
      <c r="R20" s="1672"/>
      <c r="AB20" s="1678"/>
      <c r="AD20" s="1678"/>
    </row>
    <row r="21" spans="1:30" ht="10.5" customHeight="1">
      <c r="A21" s="1679" t="s">
        <v>1215</v>
      </c>
      <c r="B21" s="1680">
        <f>SUM(C21+E21+G21+I21+K21+M21+O21)</f>
        <v>379</v>
      </c>
      <c r="C21" s="1680">
        <v>111</v>
      </c>
      <c r="D21" s="1674">
        <f t="shared" si="0"/>
        <v>29.287598944591032</v>
      </c>
      <c r="E21" s="1680">
        <v>108</v>
      </c>
      <c r="F21" s="1674">
        <f t="shared" si="6"/>
        <v>28.496042216358841</v>
      </c>
      <c r="G21" s="1687">
        <v>78</v>
      </c>
      <c r="H21" s="1674">
        <f t="shared" si="1"/>
        <v>20.580474934036939</v>
      </c>
      <c r="I21" s="1680">
        <v>23</v>
      </c>
      <c r="J21" s="1674">
        <f t="shared" si="2"/>
        <v>6.0686015831134563</v>
      </c>
      <c r="K21" s="1680">
        <v>19</v>
      </c>
      <c r="L21" s="1674">
        <f t="shared" si="3"/>
        <v>5.0131926121372032</v>
      </c>
      <c r="M21" s="1686">
        <v>18</v>
      </c>
      <c r="N21" s="1674">
        <f t="shared" si="4"/>
        <v>4.7493403693931393</v>
      </c>
      <c r="O21" s="1680">
        <v>22</v>
      </c>
      <c r="P21" s="1674">
        <f t="shared" si="5"/>
        <v>5.8047493403693933</v>
      </c>
      <c r="R21" s="1672"/>
      <c r="AB21" s="1678"/>
      <c r="AD21" s="1678"/>
    </row>
    <row r="22" spans="1:30" ht="10.5" customHeight="1">
      <c r="A22" s="1679" t="s">
        <v>1212</v>
      </c>
      <c r="B22" s="1680">
        <f>SUM(C22+E22+G22+I22+K22+M22+O22)</f>
        <v>66</v>
      </c>
      <c r="C22" s="1680">
        <v>19</v>
      </c>
      <c r="D22" s="1674">
        <f t="shared" si="0"/>
        <v>28.787878787878789</v>
      </c>
      <c r="E22" s="1680">
        <v>12</v>
      </c>
      <c r="F22" s="1674">
        <f t="shared" si="6"/>
        <v>18.181818181818183</v>
      </c>
      <c r="G22" s="1681">
        <v>13</v>
      </c>
      <c r="H22" s="1674">
        <f t="shared" si="1"/>
        <v>19.696969696969695</v>
      </c>
      <c r="I22" s="1680">
        <v>8</v>
      </c>
      <c r="J22" s="1674">
        <f t="shared" si="2"/>
        <v>12.121212121212121</v>
      </c>
      <c r="K22" s="1680">
        <v>4</v>
      </c>
      <c r="L22" s="1674">
        <f t="shared" si="3"/>
        <v>6.0606060606060606</v>
      </c>
      <c r="M22" s="1686">
        <v>8</v>
      </c>
      <c r="N22" s="1674">
        <f t="shared" si="4"/>
        <v>12.121212121212121</v>
      </c>
      <c r="O22" s="1680">
        <v>2</v>
      </c>
      <c r="P22" s="1674">
        <f t="shared" si="5"/>
        <v>3.0303030303030303</v>
      </c>
      <c r="Q22" s="1647"/>
      <c r="R22" s="1688"/>
      <c r="S22" s="1647"/>
      <c r="T22" s="1647"/>
      <c r="AB22" s="1678"/>
      <c r="AD22" s="1678"/>
    </row>
    <row r="23" spans="1:30" ht="11.25" customHeight="1">
      <c r="A23" s="1682" t="s">
        <v>1106</v>
      </c>
      <c r="B23" s="1683">
        <f>SUM(B24:B31)</f>
        <v>2495</v>
      </c>
      <c r="C23" s="1683">
        <f>SUM(C24:C31)</f>
        <v>1033</v>
      </c>
      <c r="D23" s="1684">
        <f t="shared" si="0"/>
        <v>41.402805611222441</v>
      </c>
      <c r="E23" s="1683">
        <f>SUM(E24:E31)</f>
        <v>534</v>
      </c>
      <c r="F23" s="1684">
        <f t="shared" si="6"/>
        <v>21.402805611222444</v>
      </c>
      <c r="G23" s="1685">
        <f>SUM(G24:G31)</f>
        <v>430</v>
      </c>
      <c r="H23" s="1684">
        <f t="shared" si="1"/>
        <v>17.234468937875754</v>
      </c>
      <c r="I23" s="1683">
        <f>SUM(I24:I31)</f>
        <v>148</v>
      </c>
      <c r="J23" s="1684">
        <f t="shared" si="2"/>
        <v>5.9318637274549095</v>
      </c>
      <c r="K23" s="1683">
        <f>SUM(K24:K31)</f>
        <v>73</v>
      </c>
      <c r="L23" s="1684">
        <f t="shared" si="3"/>
        <v>2.9258517034068134</v>
      </c>
      <c r="M23" s="1683">
        <f>SUM(M24:M31)</f>
        <v>135</v>
      </c>
      <c r="N23" s="1684">
        <f t="shared" si="4"/>
        <v>5.4108216432865728</v>
      </c>
      <c r="O23" s="1683">
        <f>SUM(O24:O31)</f>
        <v>142</v>
      </c>
      <c r="P23" s="1684">
        <f t="shared" si="5"/>
        <v>5.6913827655310616</v>
      </c>
      <c r="Q23" s="1649"/>
      <c r="R23" s="1689"/>
      <c r="S23" s="1649"/>
      <c r="T23" s="1649"/>
      <c r="AB23" s="1678"/>
      <c r="AD23" s="1678"/>
    </row>
    <row r="24" spans="1:30" ht="11.25" customHeight="1">
      <c r="A24" s="1679" t="s">
        <v>1176</v>
      </c>
      <c r="B24" s="1680">
        <f t="shared" ref="B24:B55" si="7">SUM(C24+E24+G24+I24+K24+M24+O24)</f>
        <v>486</v>
      </c>
      <c r="C24" s="1680">
        <v>197</v>
      </c>
      <c r="D24" s="1674">
        <f t="shared" si="0"/>
        <v>40.534979423868315</v>
      </c>
      <c r="E24" s="1680">
        <v>92</v>
      </c>
      <c r="F24" s="1674">
        <f t="shared" si="6"/>
        <v>18.930041152263374</v>
      </c>
      <c r="G24" s="1681">
        <v>89</v>
      </c>
      <c r="H24" s="1674">
        <f t="shared" si="1"/>
        <v>18.31275720164609</v>
      </c>
      <c r="I24" s="1680">
        <v>56</v>
      </c>
      <c r="J24" s="1674">
        <f t="shared" si="2"/>
        <v>11.522633744855968</v>
      </c>
      <c r="K24" s="1680">
        <v>18</v>
      </c>
      <c r="L24" s="1674">
        <f t="shared" si="3"/>
        <v>3.7037037037037033</v>
      </c>
      <c r="M24" s="1686">
        <v>16</v>
      </c>
      <c r="N24" s="1674">
        <f t="shared" si="4"/>
        <v>3.2921810699588478</v>
      </c>
      <c r="O24" s="1680">
        <v>18</v>
      </c>
      <c r="P24" s="1674">
        <f t="shared" si="5"/>
        <v>3.7037037037037033</v>
      </c>
      <c r="Q24" s="1649"/>
      <c r="R24" s="1689"/>
      <c r="S24" s="1649"/>
      <c r="T24" s="1649"/>
      <c r="AB24" s="1678"/>
      <c r="AD24" s="1678"/>
    </row>
    <row r="25" spans="1:30" ht="11.25" customHeight="1">
      <c r="A25" s="1679" t="s">
        <v>1217</v>
      </c>
      <c r="B25" s="1680">
        <f t="shared" si="7"/>
        <v>87</v>
      </c>
      <c r="C25" s="1680">
        <v>61</v>
      </c>
      <c r="D25" s="1674">
        <f t="shared" si="0"/>
        <v>70.114942528735639</v>
      </c>
      <c r="E25" s="1680">
        <v>15</v>
      </c>
      <c r="F25" s="1674">
        <f t="shared" si="6"/>
        <v>17.241379310344829</v>
      </c>
      <c r="G25" s="1681">
        <v>3</v>
      </c>
      <c r="H25" s="1674">
        <f t="shared" si="1"/>
        <v>3.4482758620689653</v>
      </c>
      <c r="I25" s="1680">
        <v>2</v>
      </c>
      <c r="J25" s="1674">
        <f t="shared" si="2"/>
        <v>2.2988505747126435</v>
      </c>
      <c r="K25" s="1680"/>
      <c r="L25" s="1674"/>
      <c r="M25" s="1686"/>
      <c r="N25" s="1674"/>
      <c r="O25" s="1680">
        <v>6</v>
      </c>
      <c r="P25" s="1674">
        <f t="shared" si="5"/>
        <v>6.8965517241379306</v>
      </c>
      <c r="Q25" s="1649"/>
      <c r="R25" s="1689"/>
      <c r="S25" s="1649"/>
      <c r="T25" s="1649"/>
      <c r="AB25" s="1678"/>
      <c r="AD25" s="1678"/>
    </row>
    <row r="26" spans="1:30" ht="11.25" customHeight="1">
      <c r="A26" s="1679" t="s">
        <v>1133</v>
      </c>
      <c r="B26" s="1680">
        <f t="shared" si="7"/>
        <v>41</v>
      </c>
      <c r="C26" s="1680">
        <v>22</v>
      </c>
      <c r="D26" s="1674">
        <f t="shared" si="0"/>
        <v>53.658536585365859</v>
      </c>
      <c r="E26" s="1680">
        <v>7</v>
      </c>
      <c r="F26" s="1674">
        <f t="shared" si="6"/>
        <v>17.073170731707318</v>
      </c>
      <c r="G26" s="1681">
        <v>5</v>
      </c>
      <c r="H26" s="1674">
        <f t="shared" si="1"/>
        <v>12.195121951219512</v>
      </c>
      <c r="I26" s="1680">
        <v>1</v>
      </c>
      <c r="J26" s="1674">
        <f t="shared" si="2"/>
        <v>2.4390243902439024</v>
      </c>
      <c r="K26" s="1680">
        <v>1</v>
      </c>
      <c r="L26" s="1674">
        <f>(K26/B26)*100</f>
        <v>2.4390243902439024</v>
      </c>
      <c r="M26" s="1680">
        <v>1</v>
      </c>
      <c r="N26" s="1674">
        <f>(M26/B26)*100</f>
        <v>2.4390243902439024</v>
      </c>
      <c r="O26" s="1680">
        <v>4</v>
      </c>
      <c r="P26" s="1674">
        <f t="shared" si="5"/>
        <v>9.7560975609756095</v>
      </c>
      <c r="Q26" s="1649"/>
      <c r="R26" s="1649"/>
      <c r="S26" s="1649"/>
      <c r="T26" s="1649"/>
    </row>
    <row r="27" spans="1:30" ht="9.75" customHeight="1">
      <c r="A27" s="1679" t="s">
        <v>1218</v>
      </c>
      <c r="B27" s="1680">
        <f t="shared" si="7"/>
        <v>591</v>
      </c>
      <c r="C27" s="1680">
        <v>225</v>
      </c>
      <c r="D27" s="1674">
        <f t="shared" si="0"/>
        <v>38.07106598984771</v>
      </c>
      <c r="E27" s="1680">
        <v>146</v>
      </c>
      <c r="F27" s="1674">
        <f t="shared" si="6"/>
        <v>24.703891708967852</v>
      </c>
      <c r="G27" s="1681">
        <v>89</v>
      </c>
      <c r="H27" s="1674">
        <f t="shared" si="1"/>
        <v>15.059221658206429</v>
      </c>
      <c r="I27" s="1680">
        <v>59</v>
      </c>
      <c r="J27" s="1674">
        <f t="shared" si="2"/>
        <v>9.9830795262267351</v>
      </c>
      <c r="K27" s="1680">
        <v>38</v>
      </c>
      <c r="L27" s="1674">
        <f>(K27/B27)*100</f>
        <v>6.429780033840947</v>
      </c>
      <c r="M27" s="1686">
        <v>25</v>
      </c>
      <c r="N27" s="1674">
        <f>(M27/B27)*100</f>
        <v>4.230118443316413</v>
      </c>
      <c r="O27" s="1680">
        <v>9</v>
      </c>
      <c r="P27" s="1674">
        <f t="shared" si="5"/>
        <v>1.5228426395939088</v>
      </c>
      <c r="Q27" s="1649"/>
      <c r="R27" s="1689"/>
      <c r="S27" s="1649"/>
      <c r="T27" s="1649"/>
      <c r="U27" s="1672"/>
      <c r="AB27" s="1678"/>
      <c r="AD27" s="1678"/>
    </row>
    <row r="28" spans="1:30" ht="9.75" customHeight="1">
      <c r="A28" s="1679" t="s">
        <v>1200</v>
      </c>
      <c r="B28" s="1680">
        <f t="shared" si="7"/>
        <v>51</v>
      </c>
      <c r="C28" s="1680">
        <v>46</v>
      </c>
      <c r="D28" s="1674">
        <f t="shared" si="0"/>
        <v>90.196078431372555</v>
      </c>
      <c r="E28" s="1680">
        <v>2</v>
      </c>
      <c r="F28" s="1674">
        <f t="shared" si="6"/>
        <v>3.9215686274509802</v>
      </c>
      <c r="G28" s="1681">
        <v>1</v>
      </c>
      <c r="H28" s="1674">
        <f t="shared" si="1"/>
        <v>1.9607843137254901</v>
      </c>
      <c r="I28" s="1680"/>
      <c r="J28" s="1674"/>
      <c r="K28" s="1680"/>
      <c r="L28" s="1674"/>
      <c r="M28" s="1686">
        <v>1</v>
      </c>
      <c r="N28" s="1674">
        <f>(M28/B28)*100</f>
        <v>1.9607843137254901</v>
      </c>
      <c r="O28" s="1680">
        <v>1</v>
      </c>
      <c r="P28" s="1674">
        <f t="shared" ref="P28:P39" si="8">(O28/B28)*100</f>
        <v>1.9607843137254901</v>
      </c>
      <c r="Q28" s="1649"/>
      <c r="R28" s="1689"/>
      <c r="S28" s="1649"/>
      <c r="T28" s="1649"/>
      <c r="U28" s="1672"/>
      <c r="AB28" s="1678"/>
      <c r="AD28" s="1678"/>
    </row>
    <row r="29" spans="1:30" ht="10.5" customHeight="1">
      <c r="A29" s="1679" t="s">
        <v>1201</v>
      </c>
      <c r="B29" s="1680">
        <f t="shared" si="7"/>
        <v>1097</v>
      </c>
      <c r="C29" s="1680">
        <v>398</v>
      </c>
      <c r="D29" s="1674">
        <f t="shared" si="0"/>
        <v>36.280765724703741</v>
      </c>
      <c r="E29" s="1680">
        <v>239</v>
      </c>
      <c r="F29" s="1674">
        <f t="shared" si="6"/>
        <v>21.786690975387422</v>
      </c>
      <c r="G29" s="1681">
        <v>235</v>
      </c>
      <c r="H29" s="1674">
        <f>(G29/B29)*100</f>
        <v>21.422060164083863</v>
      </c>
      <c r="I29" s="1680">
        <v>29</v>
      </c>
      <c r="J29" s="1674">
        <f>(I29/B29)*100</f>
        <v>2.643573381950775</v>
      </c>
      <c r="K29" s="1680">
        <v>15</v>
      </c>
      <c r="L29" s="1674">
        <f>(K29/B29)*100</f>
        <v>1.367365542388332</v>
      </c>
      <c r="M29" s="1680">
        <v>86</v>
      </c>
      <c r="N29" s="1674">
        <f t="shared" ref="N29:N42" si="9">(M29/B29)*100</f>
        <v>7.8395624430264359</v>
      </c>
      <c r="O29" s="1680">
        <v>95</v>
      </c>
      <c r="P29" s="1674">
        <f t="shared" si="8"/>
        <v>8.6599817684594349</v>
      </c>
      <c r="Q29" s="1649"/>
      <c r="R29" s="1649"/>
      <c r="S29" s="1649"/>
      <c r="T29" s="1649"/>
    </row>
    <row r="30" spans="1:30" ht="10.5" customHeight="1">
      <c r="A30" s="1679" t="s">
        <v>1219</v>
      </c>
      <c r="B30" s="1680">
        <f t="shared" si="7"/>
        <v>49</v>
      </c>
      <c r="C30" s="1680">
        <v>39</v>
      </c>
      <c r="D30" s="1674">
        <f t="shared" si="0"/>
        <v>79.591836734693871</v>
      </c>
      <c r="E30" s="1680">
        <v>5</v>
      </c>
      <c r="F30" s="1674">
        <f t="shared" si="6"/>
        <v>10.204081632653061</v>
      </c>
      <c r="G30" s="1681"/>
      <c r="H30" s="1674"/>
      <c r="I30" s="1680">
        <v>1</v>
      </c>
      <c r="J30" s="1674">
        <f>(I30/B30)*100</f>
        <v>2.0408163265306123</v>
      </c>
      <c r="K30" s="1680"/>
      <c r="L30" s="1674"/>
      <c r="M30" s="1680">
        <v>1</v>
      </c>
      <c r="N30" s="1674">
        <f t="shared" si="9"/>
        <v>2.0408163265306123</v>
      </c>
      <c r="O30" s="1680">
        <v>3</v>
      </c>
      <c r="P30" s="1674">
        <f t="shared" si="8"/>
        <v>6.1224489795918364</v>
      </c>
      <c r="Q30" s="1649"/>
      <c r="R30" s="1649"/>
      <c r="S30" s="1649"/>
      <c r="T30" s="1649"/>
    </row>
    <row r="31" spans="1:30" ht="9.75" customHeight="1">
      <c r="A31" s="1679" t="s">
        <v>1220</v>
      </c>
      <c r="B31" s="1680">
        <f t="shared" si="7"/>
        <v>93</v>
      </c>
      <c r="C31" s="1680">
        <v>45</v>
      </c>
      <c r="D31" s="1684">
        <f t="shared" si="0"/>
        <v>48.387096774193552</v>
      </c>
      <c r="E31" s="1680">
        <v>28</v>
      </c>
      <c r="F31" s="1674">
        <f t="shared" si="6"/>
        <v>30.107526881720432</v>
      </c>
      <c r="G31" s="1681">
        <v>8</v>
      </c>
      <c r="H31" s="1674">
        <f t="shared" ref="H31:H45" si="10">(G31/B31)*100</f>
        <v>8.6021505376344098</v>
      </c>
      <c r="I31" s="1680"/>
      <c r="J31" s="1674"/>
      <c r="K31" s="1680">
        <v>1</v>
      </c>
      <c r="L31" s="1674">
        <f t="shared" ref="L31:L45" si="11">(K31/B31)*100</f>
        <v>1.0752688172043012</v>
      </c>
      <c r="M31" s="1686">
        <v>5</v>
      </c>
      <c r="N31" s="1674">
        <f t="shared" si="9"/>
        <v>5.376344086021505</v>
      </c>
      <c r="O31" s="1680">
        <v>6</v>
      </c>
      <c r="P31" s="1674">
        <f t="shared" si="8"/>
        <v>6.4516129032258061</v>
      </c>
      <c r="Q31" s="1649"/>
      <c r="R31" s="1689"/>
      <c r="S31" s="1649"/>
      <c r="T31" s="1649"/>
      <c r="AB31" s="1678"/>
      <c r="AD31" s="1678"/>
    </row>
    <row r="32" spans="1:30" ht="10.5" customHeight="1">
      <c r="A32" s="1682" t="s">
        <v>723</v>
      </c>
      <c r="B32" s="1690">
        <f>SUM(B33:B34)</f>
        <v>1509</v>
      </c>
      <c r="C32" s="1690">
        <f>SUM(C33:C34)</f>
        <v>483</v>
      </c>
      <c r="D32" s="1684">
        <f t="shared" si="0"/>
        <v>32.007952286282304</v>
      </c>
      <c r="E32" s="1690">
        <f>SUM(E33:E34)</f>
        <v>358</v>
      </c>
      <c r="F32" s="1684">
        <f t="shared" si="6"/>
        <v>23.724320742213386</v>
      </c>
      <c r="G32" s="1691">
        <f>SUM(G33:G34)</f>
        <v>142</v>
      </c>
      <c r="H32" s="1684">
        <f t="shared" si="10"/>
        <v>9.4102054340622932</v>
      </c>
      <c r="I32" s="1690">
        <f>SUM(I33:I34)</f>
        <v>230</v>
      </c>
      <c r="J32" s="1674">
        <f t="shared" ref="J32:J48" si="12">(I32/B32)*100</f>
        <v>15.241882041086813</v>
      </c>
      <c r="K32" s="1690">
        <f>SUM(K33:K34)</f>
        <v>102</v>
      </c>
      <c r="L32" s="1684">
        <f t="shared" si="11"/>
        <v>6.7594433399602387</v>
      </c>
      <c r="M32" s="1690">
        <f>SUM(M33:M34)</f>
        <v>167</v>
      </c>
      <c r="N32" s="1684">
        <f t="shared" si="9"/>
        <v>11.066931742876077</v>
      </c>
      <c r="O32" s="1690">
        <f>SUM(O33:O34)</f>
        <v>27</v>
      </c>
      <c r="P32" s="1684">
        <f t="shared" si="8"/>
        <v>1.7892644135188867</v>
      </c>
      <c r="Q32" s="1648"/>
      <c r="R32" s="1648"/>
      <c r="S32" s="1648"/>
      <c r="T32" s="1648"/>
    </row>
    <row r="33" spans="1:50" ht="10.5" customHeight="1">
      <c r="A33" s="1679" t="s">
        <v>164</v>
      </c>
      <c r="B33" s="1680">
        <f t="shared" si="7"/>
        <v>1363</v>
      </c>
      <c r="C33" s="1680">
        <v>425</v>
      </c>
      <c r="D33" s="1674">
        <f t="shared" si="0"/>
        <v>31.181217901687454</v>
      </c>
      <c r="E33" s="1680">
        <v>312</v>
      </c>
      <c r="F33" s="1674">
        <f t="shared" si="6"/>
        <v>22.890682318415259</v>
      </c>
      <c r="G33" s="1681">
        <v>134</v>
      </c>
      <c r="H33" s="1674">
        <f t="shared" si="10"/>
        <v>9.8312545854732196</v>
      </c>
      <c r="I33" s="1680">
        <v>223</v>
      </c>
      <c r="J33" s="1674">
        <f t="shared" si="12"/>
        <v>16.360968451944242</v>
      </c>
      <c r="K33" s="1680">
        <v>87</v>
      </c>
      <c r="L33" s="1674">
        <f t="shared" si="11"/>
        <v>6.3829787234042552</v>
      </c>
      <c r="M33" s="1680">
        <v>163</v>
      </c>
      <c r="N33" s="1674">
        <f t="shared" si="9"/>
        <v>11.958914159941306</v>
      </c>
      <c r="O33" s="1680">
        <v>19</v>
      </c>
      <c r="P33" s="1674">
        <f t="shared" si="8"/>
        <v>1.3939838591342628</v>
      </c>
      <c r="Q33" s="1649"/>
      <c r="R33" s="1649"/>
      <c r="S33" s="1649"/>
      <c r="T33" s="1649"/>
    </row>
    <row r="34" spans="1:50" ht="10.5" customHeight="1">
      <c r="A34" s="1679" t="s">
        <v>1175</v>
      </c>
      <c r="B34" s="1680">
        <f t="shared" si="7"/>
        <v>146</v>
      </c>
      <c r="C34" s="1680">
        <v>58</v>
      </c>
      <c r="D34" s="1674">
        <f t="shared" si="0"/>
        <v>39.726027397260275</v>
      </c>
      <c r="E34" s="1680">
        <v>46</v>
      </c>
      <c r="F34" s="1674">
        <f t="shared" si="6"/>
        <v>31.506849315068493</v>
      </c>
      <c r="G34" s="1681">
        <v>8</v>
      </c>
      <c r="H34" s="1674">
        <f t="shared" si="10"/>
        <v>5.4794520547945202</v>
      </c>
      <c r="I34" s="1680">
        <v>7</v>
      </c>
      <c r="J34" s="1674">
        <f t="shared" si="12"/>
        <v>4.7945205479452051</v>
      </c>
      <c r="K34" s="1680">
        <v>15</v>
      </c>
      <c r="L34" s="1674">
        <f t="shared" si="11"/>
        <v>10.273972602739725</v>
      </c>
      <c r="M34" s="1686">
        <v>4</v>
      </c>
      <c r="N34" s="1674">
        <f t="shared" si="9"/>
        <v>2.7397260273972601</v>
      </c>
      <c r="O34" s="1680">
        <v>8</v>
      </c>
      <c r="P34" s="1674">
        <f t="shared" si="8"/>
        <v>5.4794520547945202</v>
      </c>
      <c r="Q34" s="1649"/>
      <c r="R34" s="1689"/>
      <c r="S34" s="1649"/>
      <c r="T34" s="1649"/>
      <c r="U34" s="1672"/>
      <c r="AB34" s="1678"/>
      <c r="AD34" s="1678"/>
      <c r="AF34" s="1678"/>
      <c r="AH34" s="1678"/>
      <c r="AJ34" s="1678"/>
      <c r="AL34" s="1678"/>
      <c r="AN34" s="1678"/>
      <c r="AP34" s="1678"/>
      <c r="AR34" s="1678"/>
      <c r="AT34" s="1678"/>
      <c r="AV34" s="1678"/>
      <c r="AX34" s="1678"/>
    </row>
    <row r="35" spans="1:50" ht="10.5" customHeight="1">
      <c r="A35" s="1682" t="s">
        <v>724</v>
      </c>
      <c r="B35" s="1683">
        <f>SUM(B36:B40)</f>
        <v>912</v>
      </c>
      <c r="C35" s="1683">
        <f>SUM(C36:C40)</f>
        <v>312</v>
      </c>
      <c r="D35" s="1684">
        <f t="shared" si="0"/>
        <v>34.210526315789473</v>
      </c>
      <c r="E35" s="1683">
        <f>SUM(E36:E40)</f>
        <v>206</v>
      </c>
      <c r="F35" s="1684">
        <f t="shared" si="6"/>
        <v>22.587719298245617</v>
      </c>
      <c r="G35" s="1685">
        <f>SUM(G36:G40)</f>
        <v>151</v>
      </c>
      <c r="H35" s="1684">
        <f t="shared" si="10"/>
        <v>16.557017543859647</v>
      </c>
      <c r="I35" s="1683">
        <f>SUM(I36:I40)</f>
        <v>72</v>
      </c>
      <c r="J35" s="1684">
        <f t="shared" si="12"/>
        <v>7.8947368421052628</v>
      </c>
      <c r="K35" s="1683">
        <f>SUM(K36:K40)</f>
        <v>60</v>
      </c>
      <c r="L35" s="1684">
        <f t="shared" si="11"/>
        <v>6.5789473684210522</v>
      </c>
      <c r="M35" s="1683">
        <f>SUM(M36:M40)</f>
        <v>73</v>
      </c>
      <c r="N35" s="1684">
        <f t="shared" si="9"/>
        <v>8.0043859649122808</v>
      </c>
      <c r="O35" s="1683">
        <f>SUM(O36:O40)</f>
        <v>38</v>
      </c>
      <c r="P35" s="1684">
        <f t="shared" si="8"/>
        <v>4.1666666666666661</v>
      </c>
      <c r="Q35" s="1649"/>
      <c r="R35" s="1689"/>
      <c r="S35" s="1649"/>
      <c r="T35" s="1649"/>
      <c r="U35" s="1672"/>
      <c r="AB35" s="1678"/>
      <c r="AD35" s="1678"/>
      <c r="AF35" s="1678"/>
      <c r="AH35" s="1678"/>
    </row>
    <row r="36" spans="1:50" ht="9.75" customHeight="1">
      <c r="A36" s="1679" t="s">
        <v>1176</v>
      </c>
      <c r="B36" s="1680">
        <f t="shared" si="7"/>
        <v>261</v>
      </c>
      <c r="C36" s="1680">
        <v>102</v>
      </c>
      <c r="D36" s="1674">
        <f t="shared" si="0"/>
        <v>39.080459770114942</v>
      </c>
      <c r="E36" s="1680">
        <v>61</v>
      </c>
      <c r="F36" s="1674">
        <f t="shared" si="6"/>
        <v>23.371647509578544</v>
      </c>
      <c r="G36" s="1681">
        <v>32</v>
      </c>
      <c r="H36" s="1674">
        <f t="shared" si="10"/>
        <v>12.260536398467432</v>
      </c>
      <c r="I36" s="1680">
        <v>23</v>
      </c>
      <c r="J36" s="1674">
        <f t="shared" si="12"/>
        <v>8.8122605363984672</v>
      </c>
      <c r="K36" s="1680">
        <v>18</v>
      </c>
      <c r="L36" s="1674">
        <f t="shared" si="11"/>
        <v>6.8965517241379306</v>
      </c>
      <c r="M36" s="1686">
        <v>19</v>
      </c>
      <c r="N36" s="1674">
        <f t="shared" si="9"/>
        <v>7.2796934865900385</v>
      </c>
      <c r="O36" s="1680">
        <v>6</v>
      </c>
      <c r="P36" s="1674">
        <f t="shared" si="8"/>
        <v>2.2988505747126435</v>
      </c>
      <c r="Q36" s="1649"/>
      <c r="R36" s="1689"/>
      <c r="S36" s="1649"/>
      <c r="T36" s="1649"/>
      <c r="U36" s="1672"/>
      <c r="AB36" s="1678"/>
      <c r="AD36" s="1678"/>
    </row>
    <row r="37" spans="1:50" ht="10.5" customHeight="1">
      <c r="A37" s="1679" t="s">
        <v>1133</v>
      </c>
      <c r="B37" s="1680">
        <f t="shared" si="7"/>
        <v>49</v>
      </c>
      <c r="C37" s="1680">
        <v>10</v>
      </c>
      <c r="D37" s="1674">
        <f t="shared" si="0"/>
        <v>20.408163265306122</v>
      </c>
      <c r="E37" s="1680">
        <v>6</v>
      </c>
      <c r="F37" s="1674">
        <f t="shared" si="6"/>
        <v>12.244897959183673</v>
      </c>
      <c r="G37" s="1681">
        <v>6</v>
      </c>
      <c r="H37" s="1674">
        <f t="shared" si="10"/>
        <v>12.244897959183673</v>
      </c>
      <c r="I37" s="1680">
        <v>5</v>
      </c>
      <c r="J37" s="1674">
        <f t="shared" si="12"/>
        <v>10.204081632653061</v>
      </c>
      <c r="K37" s="1680">
        <v>13</v>
      </c>
      <c r="L37" s="1674">
        <f t="shared" si="11"/>
        <v>26.530612244897959</v>
      </c>
      <c r="M37" s="1680">
        <v>2</v>
      </c>
      <c r="N37" s="1674">
        <f t="shared" si="9"/>
        <v>4.0816326530612246</v>
      </c>
      <c r="O37" s="1680">
        <v>7</v>
      </c>
      <c r="P37" s="1674">
        <f t="shared" si="8"/>
        <v>14.285714285714285</v>
      </c>
      <c r="Q37" s="1649"/>
      <c r="R37" s="1649"/>
      <c r="S37" s="1649"/>
      <c r="T37" s="1649"/>
    </row>
    <row r="38" spans="1:50" ht="9.75" customHeight="1">
      <c r="A38" s="1679" t="s">
        <v>20</v>
      </c>
      <c r="B38" s="1680">
        <f t="shared" si="7"/>
        <v>114</v>
      </c>
      <c r="C38" s="1680">
        <v>48</v>
      </c>
      <c r="D38" s="1674">
        <f t="shared" si="0"/>
        <v>42.105263157894733</v>
      </c>
      <c r="E38" s="1680">
        <v>26</v>
      </c>
      <c r="F38" s="1674">
        <f t="shared" si="6"/>
        <v>22.807017543859647</v>
      </c>
      <c r="G38" s="1681">
        <v>12</v>
      </c>
      <c r="H38" s="1674">
        <f t="shared" si="10"/>
        <v>10.526315789473683</v>
      </c>
      <c r="I38" s="1680">
        <v>4</v>
      </c>
      <c r="J38" s="1674">
        <f t="shared" si="12"/>
        <v>3.5087719298245612</v>
      </c>
      <c r="K38" s="1680">
        <v>3</v>
      </c>
      <c r="L38" s="1674">
        <f t="shared" si="11"/>
        <v>2.6315789473684208</v>
      </c>
      <c r="M38" s="1686">
        <v>15</v>
      </c>
      <c r="N38" s="1674">
        <f t="shared" si="9"/>
        <v>13.157894736842104</v>
      </c>
      <c r="O38" s="1680">
        <v>6</v>
      </c>
      <c r="P38" s="1674">
        <f t="shared" si="8"/>
        <v>5.2631578947368416</v>
      </c>
      <c r="Q38" s="1649"/>
      <c r="R38" s="1689"/>
      <c r="S38" s="1649"/>
      <c r="T38" s="1649"/>
      <c r="U38" s="1672"/>
      <c r="AB38" s="1678"/>
      <c r="AD38" s="1678"/>
    </row>
    <row r="39" spans="1:50" ht="10.5" customHeight="1">
      <c r="A39" s="1679" t="s">
        <v>21</v>
      </c>
      <c r="B39" s="1680">
        <f t="shared" si="7"/>
        <v>428</v>
      </c>
      <c r="C39" s="1680">
        <v>136</v>
      </c>
      <c r="D39" s="1674">
        <f t="shared" si="0"/>
        <v>31.775700934579437</v>
      </c>
      <c r="E39" s="1680">
        <v>98</v>
      </c>
      <c r="F39" s="1674">
        <f t="shared" si="6"/>
        <v>22.897196261682243</v>
      </c>
      <c r="G39" s="1681">
        <v>89</v>
      </c>
      <c r="H39" s="1674">
        <f t="shared" si="10"/>
        <v>20.794392523364486</v>
      </c>
      <c r="I39" s="1680">
        <v>32</v>
      </c>
      <c r="J39" s="1674">
        <f t="shared" si="12"/>
        <v>7.4766355140186906</v>
      </c>
      <c r="K39" s="1680">
        <v>22</v>
      </c>
      <c r="L39" s="1674">
        <f t="shared" si="11"/>
        <v>5.1401869158878499</v>
      </c>
      <c r="M39" s="1686">
        <v>32</v>
      </c>
      <c r="N39" s="1674">
        <f t="shared" si="9"/>
        <v>7.4766355140186906</v>
      </c>
      <c r="O39" s="1680">
        <v>19</v>
      </c>
      <c r="P39" s="1674">
        <f t="shared" si="8"/>
        <v>4.4392523364485976</v>
      </c>
      <c r="Q39" s="1649"/>
      <c r="R39" s="1689"/>
      <c r="S39" s="1649"/>
      <c r="T39" s="1649"/>
      <c r="U39" s="1672"/>
      <c r="AB39" s="1678"/>
      <c r="AD39" s="1678"/>
    </row>
    <row r="40" spans="1:50" ht="10.5" customHeight="1">
      <c r="A40" s="1679" t="s">
        <v>22</v>
      </c>
      <c r="B40" s="1680">
        <f t="shared" si="7"/>
        <v>60</v>
      </c>
      <c r="C40" s="1680">
        <v>16</v>
      </c>
      <c r="D40" s="1674">
        <f t="shared" si="0"/>
        <v>26.666666666666668</v>
      </c>
      <c r="E40" s="1680">
        <v>15</v>
      </c>
      <c r="F40" s="1674">
        <f t="shared" si="6"/>
        <v>25</v>
      </c>
      <c r="G40" s="1681">
        <v>12</v>
      </c>
      <c r="H40" s="1674">
        <f t="shared" si="10"/>
        <v>20</v>
      </c>
      <c r="I40" s="1680">
        <v>8</v>
      </c>
      <c r="J40" s="1674">
        <f t="shared" si="12"/>
        <v>13.333333333333334</v>
      </c>
      <c r="K40" s="1680">
        <v>4</v>
      </c>
      <c r="L40" s="1674">
        <f t="shared" si="11"/>
        <v>6.666666666666667</v>
      </c>
      <c r="M40" s="1686">
        <v>5</v>
      </c>
      <c r="N40" s="1674">
        <f t="shared" si="9"/>
        <v>8.3333333333333321</v>
      </c>
      <c r="O40" s="1680"/>
      <c r="P40" s="1674"/>
      <c r="Q40" s="1649"/>
      <c r="R40" s="1649"/>
      <c r="S40" s="1649"/>
      <c r="T40" s="1649"/>
    </row>
    <row r="41" spans="1:50" ht="10.5" customHeight="1">
      <c r="A41" s="1682" t="s">
        <v>731</v>
      </c>
      <c r="B41" s="1690">
        <f>SUM(B42:B43)</f>
        <v>503</v>
      </c>
      <c r="C41" s="1690">
        <v>118</v>
      </c>
      <c r="D41" s="1684">
        <f t="shared" si="0"/>
        <v>23.459244532803179</v>
      </c>
      <c r="E41" s="1690">
        <v>111</v>
      </c>
      <c r="F41" s="1684">
        <f t="shared" si="6"/>
        <v>22.067594433399602</v>
      </c>
      <c r="G41" s="1691">
        <v>106</v>
      </c>
      <c r="H41" s="1684">
        <f t="shared" si="10"/>
        <v>21.07355864811133</v>
      </c>
      <c r="I41" s="1690">
        <v>42</v>
      </c>
      <c r="J41" s="1684">
        <f t="shared" si="12"/>
        <v>8.3499005964214703</v>
      </c>
      <c r="K41" s="1690">
        <v>35</v>
      </c>
      <c r="L41" s="1684">
        <f t="shared" si="11"/>
        <v>6.9582504970178931</v>
      </c>
      <c r="M41" s="1690">
        <v>15</v>
      </c>
      <c r="N41" s="1684">
        <f t="shared" si="9"/>
        <v>2.982107355864811</v>
      </c>
      <c r="O41" s="1690">
        <v>8</v>
      </c>
      <c r="P41" s="1684">
        <f>(O41/B41)*100</f>
        <v>1.5904572564612325</v>
      </c>
      <c r="Q41" s="1648"/>
      <c r="R41" s="1648"/>
      <c r="S41" s="1648"/>
      <c r="T41" s="1648"/>
    </row>
    <row r="42" spans="1:50" ht="10.5" customHeight="1">
      <c r="A42" s="1679" t="s">
        <v>1041</v>
      </c>
      <c r="B42" s="1680">
        <f t="shared" si="7"/>
        <v>453</v>
      </c>
      <c r="C42" s="1680">
        <v>189</v>
      </c>
      <c r="D42" s="1674">
        <f t="shared" si="0"/>
        <v>41.721854304635762</v>
      </c>
      <c r="E42" s="1680">
        <v>96</v>
      </c>
      <c r="F42" s="1674">
        <f t="shared" si="6"/>
        <v>21.192052980132452</v>
      </c>
      <c r="G42" s="1681">
        <v>56</v>
      </c>
      <c r="H42" s="1674">
        <f t="shared" si="10"/>
        <v>12.362030905077264</v>
      </c>
      <c r="I42" s="1680">
        <v>42</v>
      </c>
      <c r="J42" s="1674">
        <f t="shared" si="12"/>
        <v>9.2715231788079464</v>
      </c>
      <c r="K42" s="1680">
        <v>26</v>
      </c>
      <c r="L42" s="1674">
        <f t="shared" si="11"/>
        <v>5.739514348785872</v>
      </c>
      <c r="M42" s="1680">
        <v>12</v>
      </c>
      <c r="N42" s="1674">
        <f t="shared" si="9"/>
        <v>2.6490066225165565</v>
      </c>
      <c r="O42" s="1680">
        <v>32</v>
      </c>
      <c r="P42" s="1674">
        <f>(O42/B42)*100</f>
        <v>7.0640176600441498</v>
      </c>
      <c r="Q42" s="1649"/>
      <c r="R42" s="1649"/>
      <c r="S42" s="1649"/>
      <c r="T42" s="1649"/>
      <c r="U42" s="2575"/>
      <c r="V42" s="2575"/>
      <c r="W42" s="2575"/>
    </row>
    <row r="43" spans="1:50" ht="10.5" customHeight="1">
      <c r="A43" s="1679" t="s">
        <v>1022</v>
      </c>
      <c r="B43" s="1680">
        <f t="shared" si="7"/>
        <v>50</v>
      </c>
      <c r="C43" s="1680">
        <v>26</v>
      </c>
      <c r="D43" s="1674"/>
      <c r="E43" s="1680">
        <v>12</v>
      </c>
      <c r="F43" s="1674"/>
      <c r="G43" s="1681">
        <v>8</v>
      </c>
      <c r="H43" s="1674"/>
      <c r="I43" s="1680">
        <v>2</v>
      </c>
      <c r="J43" s="1674">
        <f t="shared" si="12"/>
        <v>4</v>
      </c>
      <c r="K43" s="1680">
        <v>1</v>
      </c>
      <c r="L43" s="1674">
        <f t="shared" si="11"/>
        <v>2</v>
      </c>
      <c r="M43" s="1680"/>
      <c r="N43" s="1674"/>
      <c r="O43" s="1680">
        <v>1</v>
      </c>
      <c r="P43" s="1674">
        <f>(O43/B43)*100</f>
        <v>2</v>
      </c>
      <c r="Q43" s="1649"/>
      <c r="R43" s="1649"/>
      <c r="S43" s="1649"/>
      <c r="T43" s="1649"/>
      <c r="U43" s="2575"/>
      <c r="V43" s="2575"/>
      <c r="W43" s="2575"/>
    </row>
    <row r="44" spans="1:50" ht="10.5" customHeight="1">
      <c r="A44" s="1682" t="s">
        <v>1251</v>
      </c>
      <c r="B44" s="1683">
        <f>SUM(B45:B48)</f>
        <v>141</v>
      </c>
      <c r="C44" s="1683">
        <f>SUM(C45:C48)</f>
        <v>78</v>
      </c>
      <c r="D44" s="1684">
        <f t="shared" si="0"/>
        <v>55.319148936170215</v>
      </c>
      <c r="E44" s="1683">
        <f>SUM(E45:E48)</f>
        <v>40</v>
      </c>
      <c r="F44" s="1684">
        <f t="shared" si="6"/>
        <v>28.368794326241137</v>
      </c>
      <c r="G44" s="1685">
        <f>SUM(G45:G48)</f>
        <v>7</v>
      </c>
      <c r="H44" s="1684">
        <f t="shared" si="10"/>
        <v>4.9645390070921991</v>
      </c>
      <c r="I44" s="1683">
        <f>SUM(I45:I48)</f>
        <v>6</v>
      </c>
      <c r="J44" s="1684">
        <f t="shared" si="12"/>
        <v>4.2553191489361701</v>
      </c>
      <c r="K44" s="1690">
        <f>SUM(K45:K48)</f>
        <v>5</v>
      </c>
      <c r="L44" s="1684">
        <f t="shared" si="11"/>
        <v>3.5460992907801421</v>
      </c>
      <c r="M44" s="1683"/>
      <c r="N44" s="1684"/>
      <c r="O44" s="1683">
        <f>SUM(O45:O48)</f>
        <v>5</v>
      </c>
      <c r="P44" s="1684">
        <f>(O44/D44)*100</f>
        <v>9.0384615384615383</v>
      </c>
      <c r="Q44" s="1649"/>
      <c r="R44" s="1689"/>
      <c r="S44" s="1649"/>
      <c r="T44" s="1649"/>
    </row>
    <row r="45" spans="1:50" ht="11.25" customHeight="1">
      <c r="A45" s="1679" t="s">
        <v>1176</v>
      </c>
      <c r="B45" s="1680">
        <f t="shared" si="7"/>
        <v>77</v>
      </c>
      <c r="C45" s="1680">
        <v>42</v>
      </c>
      <c r="D45" s="1674">
        <f t="shared" si="0"/>
        <v>54.54545454545454</v>
      </c>
      <c r="E45" s="1680">
        <v>28</v>
      </c>
      <c r="F45" s="1674">
        <f t="shared" si="6"/>
        <v>36.363636363636367</v>
      </c>
      <c r="G45" s="1681">
        <v>3</v>
      </c>
      <c r="H45" s="1674">
        <f t="shared" si="10"/>
        <v>3.8961038961038961</v>
      </c>
      <c r="I45" s="1680">
        <v>2</v>
      </c>
      <c r="J45" s="1674">
        <f t="shared" si="12"/>
        <v>2.5974025974025974</v>
      </c>
      <c r="K45" s="1680">
        <v>1</v>
      </c>
      <c r="L45" s="1674">
        <f t="shared" si="11"/>
        <v>1.2987012987012987</v>
      </c>
      <c r="M45" s="1686"/>
      <c r="N45" s="1674"/>
      <c r="O45" s="1680">
        <v>1</v>
      </c>
      <c r="P45" s="1674">
        <f>(O45/B45)*100</f>
        <v>1.2987012987012987</v>
      </c>
      <c r="Q45" s="1649"/>
      <c r="R45" s="1689"/>
      <c r="S45" s="1649"/>
      <c r="T45" s="1649"/>
    </row>
    <row r="46" spans="1:50" ht="11.25" customHeight="1">
      <c r="A46" s="1679" t="s">
        <v>23</v>
      </c>
      <c r="B46" s="1680">
        <f t="shared" si="7"/>
        <v>9</v>
      </c>
      <c r="C46" s="1680">
        <v>6</v>
      </c>
      <c r="D46" s="1674">
        <f t="shared" si="0"/>
        <v>66.666666666666657</v>
      </c>
      <c r="E46" s="1680">
        <v>2</v>
      </c>
      <c r="F46" s="1674">
        <f t="shared" si="6"/>
        <v>22.222222222222221</v>
      </c>
      <c r="G46" s="1681"/>
      <c r="H46" s="1674"/>
      <c r="I46" s="1680">
        <v>1</v>
      </c>
      <c r="J46" s="1674">
        <f t="shared" si="12"/>
        <v>11.111111111111111</v>
      </c>
      <c r="K46" s="1680"/>
      <c r="L46" s="1674"/>
      <c r="M46" s="1686"/>
      <c r="N46" s="1674"/>
      <c r="O46" s="1680"/>
      <c r="P46" s="1674"/>
      <c r="Q46" s="1649"/>
      <c r="R46" s="1689"/>
      <c r="S46" s="1649"/>
      <c r="T46" s="1649"/>
    </row>
    <row r="47" spans="1:50" ht="11.25" customHeight="1">
      <c r="A47" s="1679" t="s">
        <v>24</v>
      </c>
      <c r="B47" s="1680">
        <f t="shared" si="7"/>
        <v>31</v>
      </c>
      <c r="C47" s="1680">
        <v>18</v>
      </c>
      <c r="D47" s="1674">
        <f t="shared" si="0"/>
        <v>58.064516129032263</v>
      </c>
      <c r="E47" s="1680">
        <v>5</v>
      </c>
      <c r="F47" s="1674">
        <f t="shared" si="6"/>
        <v>16.129032258064516</v>
      </c>
      <c r="G47" s="1681">
        <v>3</v>
      </c>
      <c r="H47" s="1674">
        <f t="shared" ref="H47:H55" si="13">(G47/B47)*100</f>
        <v>9.67741935483871</v>
      </c>
      <c r="I47" s="1680">
        <v>1</v>
      </c>
      <c r="J47" s="1674">
        <f t="shared" si="12"/>
        <v>3.225806451612903</v>
      </c>
      <c r="K47" s="1680">
        <v>2</v>
      </c>
      <c r="L47" s="1674">
        <f t="shared" ref="L47:L54" si="14">(K47/B47)*100</f>
        <v>6.4516129032258061</v>
      </c>
      <c r="M47" s="1686"/>
      <c r="N47" s="1674"/>
      <c r="O47" s="1680">
        <v>2</v>
      </c>
      <c r="P47" s="1674">
        <f t="shared" ref="P47:P55" si="15">(O47/B47)*100</f>
        <v>6.4516129032258061</v>
      </c>
      <c r="Q47" s="1649"/>
      <c r="R47" s="1689"/>
      <c r="S47" s="1649"/>
      <c r="T47" s="1649"/>
    </row>
    <row r="48" spans="1:50" ht="12" customHeight="1">
      <c r="A48" s="1679" t="s">
        <v>25</v>
      </c>
      <c r="B48" s="1680">
        <f t="shared" si="7"/>
        <v>24</v>
      </c>
      <c r="C48" s="1680">
        <v>12</v>
      </c>
      <c r="D48" s="1674">
        <f t="shared" si="0"/>
        <v>50</v>
      </c>
      <c r="E48" s="1680">
        <v>5</v>
      </c>
      <c r="F48" s="1674">
        <f t="shared" si="6"/>
        <v>20.833333333333336</v>
      </c>
      <c r="G48" s="1681">
        <v>1</v>
      </c>
      <c r="H48" s="1674">
        <f t="shared" si="13"/>
        <v>4.1666666666666661</v>
      </c>
      <c r="I48" s="1680">
        <v>2</v>
      </c>
      <c r="J48" s="1674">
        <f t="shared" si="12"/>
        <v>8.3333333333333321</v>
      </c>
      <c r="K48" s="1680">
        <v>2</v>
      </c>
      <c r="L48" s="1674">
        <f t="shared" si="14"/>
        <v>8.3333333333333321</v>
      </c>
      <c r="M48" s="1686"/>
      <c r="N48" s="1674"/>
      <c r="O48" s="1680">
        <v>2</v>
      </c>
      <c r="P48" s="1674">
        <f t="shared" si="15"/>
        <v>8.3333333333333321</v>
      </c>
      <c r="Q48" s="1649"/>
      <c r="R48" s="1649"/>
      <c r="S48" s="1649"/>
      <c r="T48" s="1649"/>
    </row>
    <row r="49" spans="1:34" ht="12" customHeight="1">
      <c r="A49" s="1682" t="s">
        <v>165</v>
      </c>
      <c r="B49" s="1690">
        <f t="shared" si="7"/>
        <v>55</v>
      </c>
      <c r="C49" s="1690">
        <v>35</v>
      </c>
      <c r="D49" s="1684">
        <f t="shared" si="0"/>
        <v>63.636363636363633</v>
      </c>
      <c r="E49" s="1690">
        <v>12</v>
      </c>
      <c r="F49" s="1684">
        <f t="shared" si="6"/>
        <v>21.818181818181817</v>
      </c>
      <c r="G49" s="1691">
        <v>4</v>
      </c>
      <c r="H49" s="1684">
        <f t="shared" si="13"/>
        <v>7.2727272727272725</v>
      </c>
      <c r="I49" s="1690">
        <v>1</v>
      </c>
      <c r="J49" s="1684">
        <f t="shared" ref="J49:J55" si="16">(I49/B49)*100</f>
        <v>1.8181818181818181</v>
      </c>
      <c r="K49" s="1690">
        <v>1</v>
      </c>
      <c r="L49" s="1684">
        <f t="shared" si="14"/>
        <v>1.8181818181818181</v>
      </c>
      <c r="M49" s="2576">
        <v>1</v>
      </c>
      <c r="N49" s="1684">
        <f t="shared" ref="N49:N55" si="17">(M49/B49)*100</f>
        <v>1.8181818181818181</v>
      </c>
      <c r="O49" s="1690">
        <v>1</v>
      </c>
      <c r="P49" s="1684">
        <f t="shared" si="15"/>
        <v>1.8181818181818181</v>
      </c>
      <c r="R49" s="1672"/>
    </row>
    <row r="50" spans="1:34" ht="12" customHeight="1">
      <c r="A50" s="1682" t="s">
        <v>733</v>
      </c>
      <c r="B50" s="1690">
        <f t="shared" si="7"/>
        <v>691</v>
      </c>
      <c r="C50" s="1690">
        <v>150</v>
      </c>
      <c r="D50" s="1684">
        <f t="shared" si="0"/>
        <v>21.707670043415341</v>
      </c>
      <c r="E50" s="1690">
        <v>98</v>
      </c>
      <c r="F50" s="1684">
        <f t="shared" si="6"/>
        <v>14.182344428364688</v>
      </c>
      <c r="G50" s="1691">
        <v>95</v>
      </c>
      <c r="H50" s="1684">
        <f t="shared" si="13"/>
        <v>13.748191027496382</v>
      </c>
      <c r="I50" s="1690">
        <v>65</v>
      </c>
      <c r="J50" s="1684">
        <f t="shared" si="16"/>
        <v>9.4066570188133127</v>
      </c>
      <c r="K50" s="1690">
        <v>58</v>
      </c>
      <c r="L50" s="1684">
        <f t="shared" si="14"/>
        <v>8.3936324167872645</v>
      </c>
      <c r="M50" s="2576">
        <v>197</v>
      </c>
      <c r="N50" s="1684">
        <f t="shared" si="17"/>
        <v>28.509406657018815</v>
      </c>
      <c r="O50" s="1690">
        <v>28</v>
      </c>
      <c r="P50" s="1684">
        <f t="shared" si="15"/>
        <v>4.0520984081041966</v>
      </c>
      <c r="R50" s="1672"/>
    </row>
    <row r="51" spans="1:34" ht="10.5" customHeight="1">
      <c r="A51" s="1682" t="s">
        <v>1249</v>
      </c>
      <c r="B51" s="1690">
        <f t="shared" si="7"/>
        <v>253</v>
      </c>
      <c r="C51" s="1690">
        <v>155</v>
      </c>
      <c r="D51" s="1684">
        <f t="shared" si="0"/>
        <v>61.264822134387352</v>
      </c>
      <c r="E51" s="1690">
        <v>36</v>
      </c>
      <c r="F51" s="1684">
        <f t="shared" si="6"/>
        <v>14.229249011857709</v>
      </c>
      <c r="G51" s="1691">
        <v>28</v>
      </c>
      <c r="H51" s="1684">
        <f t="shared" si="13"/>
        <v>11.067193675889328</v>
      </c>
      <c r="I51" s="1690">
        <v>15</v>
      </c>
      <c r="J51" s="1684">
        <f t="shared" si="16"/>
        <v>5.928853754940711</v>
      </c>
      <c r="K51" s="1690">
        <v>12</v>
      </c>
      <c r="L51" s="1684">
        <f t="shared" si="14"/>
        <v>4.7430830039525684</v>
      </c>
      <c r="M51" s="2576">
        <v>5</v>
      </c>
      <c r="N51" s="1684">
        <f t="shared" si="17"/>
        <v>1.9762845849802373</v>
      </c>
      <c r="O51" s="1690">
        <v>2</v>
      </c>
      <c r="P51" s="1684">
        <f t="shared" si="15"/>
        <v>0.79051383399209485</v>
      </c>
      <c r="R51" s="1672"/>
    </row>
    <row r="52" spans="1:34" ht="10.5" customHeight="1">
      <c r="A52" s="1682" t="s">
        <v>727</v>
      </c>
      <c r="B52" s="1690">
        <f t="shared" si="7"/>
        <v>322</v>
      </c>
      <c r="C52" s="1690">
        <v>79</v>
      </c>
      <c r="D52" s="1684">
        <f t="shared" si="0"/>
        <v>24.534161490683228</v>
      </c>
      <c r="E52" s="1690">
        <v>33</v>
      </c>
      <c r="F52" s="1684">
        <f t="shared" si="6"/>
        <v>10.248447204968944</v>
      </c>
      <c r="G52" s="1691">
        <v>16</v>
      </c>
      <c r="H52" s="1684">
        <f t="shared" si="13"/>
        <v>4.9689440993788816</v>
      </c>
      <c r="I52" s="1690">
        <v>8</v>
      </c>
      <c r="J52" s="1684">
        <f t="shared" si="16"/>
        <v>2.4844720496894408</v>
      </c>
      <c r="K52" s="1690">
        <v>12</v>
      </c>
      <c r="L52" s="1684">
        <f t="shared" si="14"/>
        <v>3.7267080745341614</v>
      </c>
      <c r="M52" s="2576">
        <v>142</v>
      </c>
      <c r="N52" s="1684">
        <f t="shared" si="17"/>
        <v>44.099378881987576</v>
      </c>
      <c r="O52" s="1690">
        <v>32</v>
      </c>
      <c r="P52" s="1684">
        <f t="shared" si="15"/>
        <v>9.9378881987577632</v>
      </c>
      <c r="R52" s="1672"/>
    </row>
    <row r="53" spans="1:34" ht="10.5" customHeight="1">
      <c r="A53" s="1682" t="s">
        <v>728</v>
      </c>
      <c r="B53" s="1690">
        <f>SUM(B54:B55)</f>
        <v>723</v>
      </c>
      <c r="C53" s="1690">
        <f>SUM(C54:C55)</f>
        <v>132</v>
      </c>
      <c r="D53" s="1684">
        <f t="shared" si="0"/>
        <v>18.257261410788381</v>
      </c>
      <c r="E53" s="1690">
        <f>SUM(E54:E55)</f>
        <v>97</v>
      </c>
      <c r="F53" s="1684">
        <f t="shared" si="6"/>
        <v>13.416320885200554</v>
      </c>
      <c r="G53" s="1691">
        <f>SUM(G54:G55)</f>
        <v>98</v>
      </c>
      <c r="H53" s="1684">
        <f t="shared" si="13"/>
        <v>13.55463347164592</v>
      </c>
      <c r="I53" s="1690">
        <f>SUM(I54:I55)</f>
        <v>116</v>
      </c>
      <c r="J53" s="1684">
        <f t="shared" si="16"/>
        <v>16.044260027662517</v>
      </c>
      <c r="K53" s="1690">
        <f>SUM(K54:K55)</f>
        <v>98</v>
      </c>
      <c r="L53" s="1684">
        <f t="shared" si="14"/>
        <v>13.55463347164592</v>
      </c>
      <c r="M53" s="1690">
        <f>SUM(M54:M55)</f>
        <v>113</v>
      </c>
      <c r="N53" s="1684">
        <f t="shared" si="17"/>
        <v>15.629322268326417</v>
      </c>
      <c r="O53" s="1690">
        <f>SUM(O54:O55)</f>
        <v>69</v>
      </c>
      <c r="P53" s="1684">
        <f t="shared" si="15"/>
        <v>9.5435684647302903</v>
      </c>
      <c r="Q53" s="1647"/>
      <c r="R53" s="1647"/>
      <c r="S53" s="1647"/>
      <c r="T53" s="1647"/>
    </row>
    <row r="54" spans="1:34" ht="10.5" customHeight="1">
      <c r="A54" s="1679" t="s">
        <v>27</v>
      </c>
      <c r="B54" s="1680">
        <f t="shared" si="7"/>
        <v>670</v>
      </c>
      <c r="C54" s="1680">
        <v>103</v>
      </c>
      <c r="D54" s="1674">
        <f t="shared" si="0"/>
        <v>15.37313432835821</v>
      </c>
      <c r="E54" s="1680">
        <v>85</v>
      </c>
      <c r="F54" s="1674">
        <f t="shared" si="6"/>
        <v>12.686567164179104</v>
      </c>
      <c r="G54" s="1681">
        <v>89</v>
      </c>
      <c r="H54" s="1674">
        <f t="shared" si="13"/>
        <v>13.28358208955224</v>
      </c>
      <c r="I54" s="1680">
        <v>115</v>
      </c>
      <c r="J54" s="1674">
        <f t="shared" si="16"/>
        <v>17.164179104477611</v>
      </c>
      <c r="K54" s="1680">
        <v>98</v>
      </c>
      <c r="L54" s="1674">
        <f t="shared" si="14"/>
        <v>14.626865671641792</v>
      </c>
      <c r="M54" s="1680">
        <v>112</v>
      </c>
      <c r="N54" s="1674">
        <f t="shared" si="17"/>
        <v>16.716417910447763</v>
      </c>
      <c r="O54" s="1680">
        <v>68</v>
      </c>
      <c r="P54" s="1674">
        <f t="shared" si="15"/>
        <v>10.149253731343283</v>
      </c>
    </row>
    <row r="55" spans="1:34" ht="10.5" customHeight="1">
      <c r="A55" s="1679" t="s">
        <v>1226</v>
      </c>
      <c r="B55" s="1680">
        <f t="shared" si="7"/>
        <v>53</v>
      </c>
      <c r="C55" s="1680">
        <v>29</v>
      </c>
      <c r="D55" s="1674">
        <f>(C55/B55)*100</f>
        <v>54.716981132075468</v>
      </c>
      <c r="E55" s="1680">
        <v>12</v>
      </c>
      <c r="F55" s="1674">
        <f t="shared" si="6"/>
        <v>22.641509433962266</v>
      </c>
      <c r="G55" s="1681">
        <v>9</v>
      </c>
      <c r="H55" s="1674">
        <f t="shared" si="13"/>
        <v>16.981132075471699</v>
      </c>
      <c r="I55" s="1680">
        <v>1</v>
      </c>
      <c r="J55" s="1674">
        <f t="shared" si="16"/>
        <v>1.8867924528301887</v>
      </c>
      <c r="K55" s="1680"/>
      <c r="L55" s="1674"/>
      <c r="M55" s="1686">
        <v>1</v>
      </c>
      <c r="N55" s="1674">
        <f t="shared" si="17"/>
        <v>1.8867924528301887</v>
      </c>
      <c r="O55" s="1680">
        <v>1</v>
      </c>
      <c r="P55" s="1674">
        <f t="shared" si="15"/>
        <v>1.8867924528301887</v>
      </c>
      <c r="R55" s="1672"/>
    </row>
    <row r="56" spans="1:34" ht="14.25" customHeight="1">
      <c r="A56" s="1692"/>
      <c r="M56" s="1678"/>
      <c r="N56" s="1693" t="s">
        <v>408</v>
      </c>
      <c r="O56" s="1694"/>
      <c r="P56" s="1695"/>
    </row>
    <row r="57" spans="1:34" ht="8.1" customHeight="1">
      <c r="A57" s="1649"/>
      <c r="B57" s="1649"/>
      <c r="C57" s="1649"/>
      <c r="D57" s="1649"/>
      <c r="E57" s="1649"/>
      <c r="F57" s="1649"/>
      <c r="G57" s="1649"/>
      <c r="H57" s="1649"/>
      <c r="I57" s="1649"/>
      <c r="J57" s="1649"/>
      <c r="K57" s="1649"/>
      <c r="L57" s="1649"/>
      <c r="P57" s="1678"/>
    </row>
    <row r="58" spans="1:34" ht="8.1" customHeight="1">
      <c r="A58" s="1649"/>
      <c r="B58" s="1649"/>
      <c r="C58" s="1649"/>
      <c r="D58" s="1649"/>
      <c r="E58" s="1649"/>
      <c r="F58" s="1649"/>
      <c r="G58" s="1649"/>
      <c r="H58" s="1649"/>
      <c r="I58" s="1649"/>
      <c r="J58" s="1649"/>
      <c r="K58" s="1649"/>
      <c r="L58" s="1649"/>
      <c r="M58" s="1695"/>
      <c r="P58" s="1678"/>
    </row>
    <row r="59" spans="1:34" ht="8.1" customHeight="1">
      <c r="A59" s="1649"/>
      <c r="B59" s="1649"/>
      <c r="C59" s="1649"/>
      <c r="D59" s="1649"/>
      <c r="E59" s="1649"/>
      <c r="F59" s="1649"/>
      <c r="G59" s="1649"/>
      <c r="H59" s="1649"/>
      <c r="I59" s="1649"/>
      <c r="J59" s="1649"/>
      <c r="K59" s="1649"/>
      <c r="L59" s="1649"/>
      <c r="M59" s="1695"/>
      <c r="P59" s="1678"/>
    </row>
    <row r="60" spans="1:34" ht="8.1" customHeight="1">
      <c r="A60" s="1649"/>
      <c r="B60" s="1649"/>
      <c r="C60" s="1649"/>
      <c r="D60" s="1649"/>
      <c r="E60" s="1649"/>
      <c r="F60" s="1649"/>
      <c r="G60" s="1649"/>
      <c r="H60" s="1649"/>
      <c r="I60" s="1649"/>
      <c r="J60" s="1649"/>
      <c r="K60" s="1649"/>
      <c r="L60" s="1649"/>
      <c r="M60" s="1695"/>
    </row>
    <row r="61" spans="1:34" ht="8.1" customHeight="1">
      <c r="A61" s="1648"/>
      <c r="B61" s="1648"/>
      <c r="C61" s="1648"/>
      <c r="D61" s="1648"/>
      <c r="E61" s="1648"/>
      <c r="F61" s="1648"/>
      <c r="G61" s="1648"/>
      <c r="H61" s="1648"/>
      <c r="I61" s="1648"/>
      <c r="J61" s="1648"/>
      <c r="K61" s="1648"/>
      <c r="L61" s="1648"/>
      <c r="M61" s="1695"/>
    </row>
    <row r="62" spans="1:34" ht="8.1" customHeight="1">
      <c r="A62" s="1649"/>
      <c r="B62" s="1649"/>
      <c r="C62" s="1649"/>
      <c r="D62" s="1649"/>
      <c r="E62" s="1649"/>
      <c r="F62" s="1649"/>
      <c r="G62" s="1649"/>
      <c r="H62" s="1649"/>
      <c r="I62" s="1649"/>
      <c r="J62" s="1649"/>
      <c r="K62" s="1649"/>
      <c r="L62" s="1649"/>
      <c r="M62" s="1649"/>
      <c r="AF62" s="1678"/>
      <c r="AH62" s="1678"/>
    </row>
    <row r="63" spans="1:34" ht="8.1" customHeight="1">
      <c r="A63" s="1649"/>
      <c r="B63" s="1696">
        <v>12847</v>
      </c>
      <c r="C63" s="1649"/>
      <c r="D63" s="1649"/>
      <c r="E63" s="1649"/>
      <c r="F63" s="1649"/>
      <c r="G63" s="1696">
        <v>5482</v>
      </c>
      <c r="H63" s="1649"/>
      <c r="I63" s="1649"/>
      <c r="J63" s="1649"/>
      <c r="K63" s="1649"/>
      <c r="L63" s="1649"/>
      <c r="M63" s="1649"/>
      <c r="AF63" s="1678"/>
      <c r="AH63" s="1678"/>
    </row>
    <row r="64" spans="1:34" ht="8.1" customHeight="1">
      <c r="A64" s="1649"/>
      <c r="B64" s="1649"/>
      <c r="C64" s="1649"/>
      <c r="D64" s="1649"/>
      <c r="E64" s="1649"/>
      <c r="F64" s="1649"/>
      <c r="G64" s="1649"/>
      <c r="H64" s="1649"/>
      <c r="I64" s="1649"/>
      <c r="J64" s="1649"/>
      <c r="K64" s="1649"/>
      <c r="L64" s="1649"/>
      <c r="M64" s="1649"/>
      <c r="AF64" s="1678"/>
      <c r="AH64" s="1678"/>
    </row>
    <row r="65" spans="1:40" ht="8.1" customHeight="1">
      <c r="A65" s="1649"/>
      <c r="B65" s="1649"/>
      <c r="C65" s="1649"/>
      <c r="D65" s="1649"/>
      <c r="E65" s="1649"/>
      <c r="F65" s="1649"/>
      <c r="G65" s="1649"/>
      <c r="H65" s="1649"/>
      <c r="I65" s="1649"/>
      <c r="J65" s="1649"/>
      <c r="K65" s="1649"/>
      <c r="L65" s="1649"/>
      <c r="M65" s="1649"/>
      <c r="AF65" s="1678"/>
      <c r="AH65" s="1678"/>
    </row>
    <row r="66" spans="1:40" ht="8.1" customHeight="1">
      <c r="A66" s="1648"/>
      <c r="B66" s="1648"/>
      <c r="C66" s="1648"/>
      <c r="D66" s="1648"/>
      <c r="E66" s="1648"/>
      <c r="F66" s="1648"/>
      <c r="G66" s="1648"/>
      <c r="H66" s="1648"/>
      <c r="I66" s="1648"/>
      <c r="J66" s="1648"/>
      <c r="K66" s="1648"/>
      <c r="L66" s="1648"/>
      <c r="M66" s="1649"/>
      <c r="AF66" s="1678"/>
      <c r="AH66" s="1678"/>
    </row>
    <row r="67" spans="1:40" ht="8.1" customHeight="1">
      <c r="A67" s="1649"/>
      <c r="B67" s="1649"/>
      <c r="C67" s="1649"/>
      <c r="D67" s="1649"/>
      <c r="E67" s="1649"/>
      <c r="F67" s="1649"/>
      <c r="G67" s="1649"/>
      <c r="H67" s="1649"/>
      <c r="I67" s="1649"/>
      <c r="J67" s="1649"/>
      <c r="K67" s="1649"/>
      <c r="L67" s="1649"/>
      <c r="M67" s="1649"/>
      <c r="AF67" s="1678"/>
      <c r="AH67" s="1678"/>
    </row>
    <row r="68" spans="1:40" ht="8.1" customHeight="1">
      <c r="A68" s="1649"/>
      <c r="B68" s="1649"/>
      <c r="C68" s="1649"/>
      <c r="D68" s="1649"/>
      <c r="E68" s="1649"/>
      <c r="F68" s="1649"/>
      <c r="G68" s="1649"/>
      <c r="H68" s="1649"/>
      <c r="I68" s="1649"/>
      <c r="J68" s="1649"/>
      <c r="K68" s="1649"/>
      <c r="L68" s="1649"/>
      <c r="M68" s="1649"/>
      <c r="AL68" s="1678"/>
      <c r="AN68" s="1678"/>
    </row>
    <row r="69" spans="1:40" ht="8.1" customHeight="1">
      <c r="A69" s="1649"/>
      <c r="B69" s="1649"/>
      <c r="C69" s="1649"/>
      <c r="D69" s="1649"/>
      <c r="E69" s="1649"/>
      <c r="F69" s="1649"/>
      <c r="G69" s="1649"/>
      <c r="H69" s="1649"/>
      <c r="I69" s="1649"/>
      <c r="J69" s="1649"/>
      <c r="K69" s="1649"/>
      <c r="L69" s="1649"/>
      <c r="M69" s="1649"/>
    </row>
    <row r="70" spans="1:40" ht="8.1" customHeight="1">
      <c r="A70" s="1649"/>
      <c r="B70" s="1649"/>
      <c r="C70" s="1649"/>
      <c r="D70" s="1649"/>
      <c r="E70" s="1649"/>
      <c r="F70" s="1649"/>
      <c r="G70" s="1649"/>
      <c r="H70" s="1649"/>
      <c r="I70" s="1649"/>
      <c r="J70" s="1649"/>
      <c r="K70" s="1649"/>
      <c r="L70" s="1649"/>
      <c r="M70" s="1649"/>
      <c r="AF70" s="1678"/>
      <c r="AH70" s="1678"/>
    </row>
    <row r="71" spans="1:40" ht="8.1" customHeight="1">
      <c r="A71" s="1649"/>
      <c r="B71" s="1649"/>
      <c r="C71" s="1649"/>
      <c r="D71" s="1649"/>
      <c r="E71" s="1649"/>
      <c r="F71" s="1649"/>
      <c r="G71" s="1649"/>
      <c r="H71" s="1649"/>
      <c r="I71" s="1649"/>
      <c r="J71" s="1649"/>
      <c r="K71" s="1649"/>
      <c r="L71" s="1649"/>
      <c r="M71" s="1649"/>
    </row>
    <row r="72" spans="1:40" ht="8.1" customHeight="1">
      <c r="A72" s="1648"/>
      <c r="B72" s="1648"/>
      <c r="C72" s="1648"/>
      <c r="D72" s="1648"/>
      <c r="E72" s="1648"/>
      <c r="F72" s="1648"/>
      <c r="G72" s="1648"/>
      <c r="H72" s="1648"/>
      <c r="I72" s="1648"/>
      <c r="J72" s="1648"/>
      <c r="K72" s="1648"/>
      <c r="L72" s="1648"/>
      <c r="M72" s="1648"/>
    </row>
    <row r="73" spans="1:40" ht="8.1" customHeight="1">
      <c r="A73" s="1649"/>
      <c r="B73" s="1649"/>
      <c r="C73" s="1649"/>
      <c r="D73" s="1649"/>
      <c r="E73" s="1649"/>
      <c r="F73" s="1649"/>
      <c r="G73" s="1649"/>
      <c r="H73" s="1649"/>
      <c r="I73" s="1649"/>
      <c r="J73" s="1649"/>
      <c r="K73" s="1649"/>
      <c r="L73" s="1649"/>
      <c r="M73" s="1649"/>
    </row>
    <row r="74" spans="1:40" ht="8.1" customHeight="1">
      <c r="A74" s="1649"/>
      <c r="B74" s="1649"/>
      <c r="C74" s="1649"/>
      <c r="D74" s="1649"/>
      <c r="E74" s="1649"/>
      <c r="F74" s="1649"/>
      <c r="G74" s="1649"/>
      <c r="H74" s="1649"/>
      <c r="I74" s="1649"/>
      <c r="J74" s="1649"/>
      <c r="K74" s="1649"/>
      <c r="L74" s="1649"/>
      <c r="M74" s="1649"/>
    </row>
    <row r="75" spans="1:40" ht="8.1" customHeight="1">
      <c r="A75" s="1649"/>
      <c r="B75" s="1649"/>
      <c r="C75" s="1649"/>
      <c r="D75" s="1649"/>
      <c r="E75" s="1649"/>
      <c r="F75" s="1649"/>
      <c r="G75" s="1649"/>
      <c r="H75" s="1649"/>
      <c r="I75" s="1649"/>
      <c r="J75" s="1649"/>
      <c r="K75" s="1649"/>
      <c r="L75" s="1649"/>
      <c r="M75" s="1649"/>
    </row>
    <row r="76" spans="1:40" ht="8.1" customHeight="1">
      <c r="A76" s="1649"/>
      <c r="B76" s="1649"/>
      <c r="C76" s="1649"/>
      <c r="D76" s="1649"/>
      <c r="E76" s="1649"/>
      <c r="F76" s="1649"/>
      <c r="G76" s="1649"/>
      <c r="H76" s="1649"/>
      <c r="I76" s="1649"/>
      <c r="J76" s="1649"/>
      <c r="K76" s="1649"/>
      <c r="L76" s="1649"/>
      <c r="M76" s="1649"/>
    </row>
    <row r="77" spans="1:40" ht="8.1" customHeight="1">
      <c r="A77" s="1649"/>
      <c r="B77" s="1649"/>
      <c r="C77" s="1649"/>
      <c r="D77" s="1649"/>
      <c r="E77" s="1649"/>
      <c r="F77" s="1649"/>
      <c r="G77" s="1649"/>
      <c r="H77" s="1649"/>
      <c r="I77" s="1649"/>
      <c r="J77" s="1649"/>
      <c r="K77" s="1649"/>
      <c r="L77" s="1649"/>
      <c r="M77" s="1649"/>
    </row>
    <row r="78" spans="1:40" ht="8.1" customHeight="1">
      <c r="A78" s="1649"/>
      <c r="B78" s="1649"/>
      <c r="C78" s="1649"/>
      <c r="D78" s="1649"/>
      <c r="E78" s="1649"/>
      <c r="F78" s="1649"/>
      <c r="G78" s="1649"/>
      <c r="H78" s="1649"/>
      <c r="I78" s="1649"/>
      <c r="J78" s="1649"/>
      <c r="K78" s="1649"/>
      <c r="L78" s="1649"/>
      <c r="M78" s="1649"/>
    </row>
    <row r="79" spans="1:40" ht="8.1" customHeight="1">
      <c r="A79" s="1649"/>
      <c r="B79" s="1649"/>
      <c r="C79" s="1649"/>
      <c r="D79" s="1649"/>
      <c r="E79" s="1649"/>
      <c r="F79" s="1649"/>
      <c r="G79" s="1649"/>
      <c r="H79" s="1649"/>
      <c r="I79" s="1649"/>
      <c r="J79" s="1649"/>
      <c r="K79" s="1649"/>
      <c r="L79" s="1649"/>
      <c r="M79" s="1649"/>
    </row>
    <row r="80" spans="1:40" ht="8.1" customHeight="1">
      <c r="A80" s="1649"/>
      <c r="B80" s="1649"/>
      <c r="C80" s="1649"/>
      <c r="D80" s="1649"/>
      <c r="E80" s="1649"/>
      <c r="F80" s="1649"/>
      <c r="G80" s="1649"/>
      <c r="H80" s="1649"/>
      <c r="I80" s="1649"/>
      <c r="J80" s="1649"/>
      <c r="K80" s="1649"/>
      <c r="L80" s="1649"/>
      <c r="M80" s="1649"/>
    </row>
    <row r="81" spans="1:14" ht="8.1" customHeight="1">
      <c r="A81" s="1649"/>
      <c r="B81" s="1649"/>
      <c r="C81" s="1649"/>
      <c r="D81" s="1649"/>
      <c r="E81" s="1649"/>
      <c r="F81" s="1649"/>
      <c r="G81" s="1649"/>
      <c r="H81" s="1649"/>
      <c r="I81" s="1649"/>
      <c r="J81" s="1649"/>
      <c r="K81" s="1649"/>
      <c r="L81" s="1649"/>
      <c r="M81" s="1649"/>
    </row>
    <row r="82" spans="1:14" ht="10.5" hidden="1" customHeight="1">
      <c r="A82" s="1649"/>
      <c r="B82" s="1649"/>
      <c r="C82" s="1649"/>
      <c r="D82" s="1649"/>
      <c r="E82" s="1649"/>
      <c r="F82" s="1649"/>
      <c r="G82" s="1649"/>
      <c r="H82" s="1649"/>
      <c r="I82" s="1649"/>
      <c r="J82" s="1649"/>
      <c r="K82" s="1649"/>
      <c r="L82" s="1649"/>
    </row>
    <row r="83" spans="1:14">
      <c r="A83" s="1649"/>
      <c r="B83" s="1649"/>
      <c r="C83" s="1649"/>
      <c r="D83" s="1649"/>
      <c r="E83" s="1649"/>
      <c r="F83" s="1649"/>
      <c r="G83" s="1649"/>
      <c r="H83" s="1649"/>
      <c r="I83" s="1649"/>
      <c r="J83" s="1649"/>
      <c r="K83" s="1649"/>
      <c r="N83" s="1649"/>
    </row>
    <row r="84" spans="1:14">
      <c r="A84" s="1649"/>
      <c r="B84" s="1649"/>
      <c r="C84" s="1649"/>
      <c r="D84" s="1649"/>
      <c r="E84" s="1649"/>
      <c r="F84" s="1649"/>
      <c r="G84" s="1649"/>
      <c r="H84" s="1649"/>
      <c r="I84" s="1649"/>
      <c r="J84" s="1649"/>
      <c r="K84" s="1649"/>
      <c r="L84" s="1649"/>
    </row>
    <row r="85" spans="1:14" ht="8.1" customHeight="1">
      <c r="A85" s="1649"/>
      <c r="B85" s="1649"/>
      <c r="C85" s="1649"/>
      <c r="D85" s="1649"/>
      <c r="E85" s="1649"/>
      <c r="F85" s="1649"/>
      <c r="G85" s="1649"/>
      <c r="H85" s="1649"/>
      <c r="I85" s="1649"/>
      <c r="J85" s="1649"/>
      <c r="K85" s="1649"/>
      <c r="L85" s="1649"/>
    </row>
    <row r="86" spans="1:14" ht="10.5" hidden="1" customHeight="1"/>
    <row r="98" spans="26:26">
      <c r="Z98" s="1651" t="s">
        <v>396</v>
      </c>
    </row>
    <row r="142" spans="65:65">
      <c r="BM142" s="1651" t="s">
        <v>396</v>
      </c>
    </row>
  </sheetData>
  <sheetProtection password="CA55" sheet="1" objects="1" scenarios="1"/>
  <mergeCells count="4">
    <mergeCell ref="A1:P1"/>
    <mergeCell ref="A3:P3"/>
    <mergeCell ref="A4:P4"/>
    <mergeCell ref="A6:P6"/>
  </mergeCells>
  <phoneticPr fontId="101" type="noConversion"/>
  <printOptions horizontalCentered="1"/>
  <pageMargins left="0.51181102362204722" right="0.75" top="0.59055118110236227" bottom="0.11811023622047245" header="0" footer="0"/>
  <pageSetup scale="85" firstPageNumber="49" orientation="landscape" useFirstPageNumber="1" horizontalDpi="300" verticalDpi="300" r:id="rId1"/>
  <headerFooter alignWithMargins="0">
    <oddHeader>&amp;R&amp;"Helv,Negrita"&amp;12&amp;[50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syncVertical="1" syncRef="A4" transitionEvaluation="1"/>
  <dimension ref="A1:BM173"/>
  <sheetViews>
    <sheetView showGridLines="0" topLeftCell="A4" workbookViewId="0">
      <selection activeCell="C38" sqref="C38"/>
    </sheetView>
  </sheetViews>
  <sheetFormatPr baseColWidth="10" defaultColWidth="9.83203125" defaultRowHeight="10.5"/>
  <cols>
    <col min="1" max="1" width="37.6640625" style="2870" customWidth="1"/>
    <col min="2" max="2" width="14.6640625" style="2870" customWidth="1"/>
    <col min="3" max="3" width="9.83203125" style="2870" customWidth="1"/>
    <col min="4" max="4" width="8.1640625" style="2870" customWidth="1"/>
    <col min="5" max="5" width="9.83203125" style="2870" customWidth="1"/>
    <col min="6" max="6" width="10.83203125" style="2870" customWidth="1"/>
    <col min="7" max="7" width="11.83203125" style="2870" customWidth="1"/>
    <col min="8" max="10" width="9.83203125" style="2870" customWidth="1"/>
    <col min="11" max="11" width="12.33203125" style="2870" bestFit="1" customWidth="1"/>
    <col min="12" max="12" width="9.83203125" style="2870" customWidth="1"/>
    <col min="13" max="13" width="13" style="2870" bestFit="1" customWidth="1"/>
    <col min="14" max="16" width="9.83203125" style="2870" customWidth="1"/>
    <col min="17" max="17" width="9.83203125" style="2870"/>
    <col min="18" max="19" width="10.83203125" style="2870" customWidth="1"/>
    <col min="20" max="24" width="9.83203125" style="2870"/>
    <col min="25" max="25" width="2.83203125" style="2870" customWidth="1"/>
    <col min="26" max="26" width="36.83203125" style="2870" customWidth="1"/>
    <col min="27" max="16384" width="9.83203125" style="2870"/>
  </cols>
  <sheetData>
    <row r="1" spans="1:52" ht="18" customHeight="1">
      <c r="A1" s="3556" t="s">
        <v>359</v>
      </c>
      <c r="B1" s="3556"/>
      <c r="C1" s="3556"/>
      <c r="D1" s="3556"/>
      <c r="E1" s="3556"/>
      <c r="F1" s="3556"/>
      <c r="G1" s="3556"/>
      <c r="H1" s="3556"/>
      <c r="I1" s="3556"/>
      <c r="J1" s="3556"/>
      <c r="K1" s="3556"/>
      <c r="L1" s="3556"/>
      <c r="M1" s="3556"/>
      <c r="N1" s="3556"/>
      <c r="O1" s="3556"/>
      <c r="P1" s="3556"/>
    </row>
    <row r="2" spans="1:52" ht="18" customHeight="1">
      <c r="A2" s="2871"/>
      <c r="B2" s="3076"/>
      <c r="C2" s="3076"/>
      <c r="D2" s="3076"/>
      <c r="E2" s="3076"/>
      <c r="F2" s="3076"/>
      <c r="G2" s="3076"/>
      <c r="H2" s="3076"/>
      <c r="I2" s="3076"/>
      <c r="J2" s="3076"/>
      <c r="K2" s="3121"/>
      <c r="L2" s="3121"/>
      <c r="M2" s="2889"/>
      <c r="N2" s="2889"/>
      <c r="O2" s="2889"/>
      <c r="P2" s="2889"/>
    </row>
    <row r="3" spans="1:52" ht="18" customHeight="1">
      <c r="A3" s="3458" t="s">
        <v>971</v>
      </c>
      <c r="B3" s="3458"/>
      <c r="C3" s="3458"/>
      <c r="D3" s="3458"/>
      <c r="E3" s="3458"/>
      <c r="F3" s="3458"/>
      <c r="G3" s="3458"/>
      <c r="H3" s="3458"/>
      <c r="I3" s="3458"/>
      <c r="J3" s="3458"/>
      <c r="K3" s="3458"/>
      <c r="L3" s="3458"/>
      <c r="M3" s="3458"/>
      <c r="N3" s="3458"/>
      <c r="O3" s="3458"/>
      <c r="P3" s="3458"/>
    </row>
    <row r="4" spans="1:52" ht="18" customHeight="1">
      <c r="A4" s="3458" t="s">
        <v>972</v>
      </c>
      <c r="B4" s="3458"/>
      <c r="C4" s="3458"/>
      <c r="D4" s="3458"/>
      <c r="E4" s="3458"/>
      <c r="F4" s="3458"/>
      <c r="G4" s="3458"/>
      <c r="H4" s="3458"/>
      <c r="I4" s="3458"/>
      <c r="J4" s="3458"/>
      <c r="K4" s="3458"/>
      <c r="L4" s="3458"/>
      <c r="M4" s="3458"/>
      <c r="N4" s="3458"/>
      <c r="O4" s="3458"/>
      <c r="P4" s="3458"/>
    </row>
    <row r="5" spans="1:52" ht="18" customHeight="1">
      <c r="A5" s="3458" t="s">
        <v>973</v>
      </c>
      <c r="B5" s="3458"/>
      <c r="C5" s="3458"/>
      <c r="D5" s="3458"/>
      <c r="E5" s="3458"/>
      <c r="F5" s="3458"/>
      <c r="G5" s="3458"/>
      <c r="H5" s="3458"/>
      <c r="I5" s="3458"/>
      <c r="J5" s="3458"/>
      <c r="K5" s="3458"/>
      <c r="L5" s="3458"/>
      <c r="M5" s="3458"/>
      <c r="N5" s="3458"/>
      <c r="O5" s="3458"/>
      <c r="P5" s="3458"/>
    </row>
    <row r="6" spans="1:52" ht="18" customHeight="1">
      <c r="A6" s="3543" t="s">
        <v>974</v>
      </c>
      <c r="B6" s="3543"/>
      <c r="C6" s="3543"/>
      <c r="D6" s="3543"/>
      <c r="E6" s="3543"/>
      <c r="F6" s="3543"/>
      <c r="G6" s="3543"/>
      <c r="H6" s="3543"/>
      <c r="I6" s="3543"/>
      <c r="J6" s="3543"/>
      <c r="K6" s="3543"/>
      <c r="L6" s="3543"/>
      <c r="M6" s="3543"/>
      <c r="N6" s="3543"/>
      <c r="O6" s="3543"/>
      <c r="P6" s="3543"/>
    </row>
    <row r="7" spans="1:52" ht="18" customHeight="1">
      <c r="A7" s="3543"/>
      <c r="B7" s="3543"/>
      <c r="C7" s="3543"/>
      <c r="D7" s="3543"/>
      <c r="E7" s="3543"/>
      <c r="F7" s="3543"/>
      <c r="G7" s="3543"/>
      <c r="H7" s="3543"/>
      <c r="I7" s="3543"/>
      <c r="J7" s="3543"/>
      <c r="K7" s="3543"/>
      <c r="L7" s="3543"/>
      <c r="M7" s="3543"/>
      <c r="N7" s="3543"/>
      <c r="O7" s="3543"/>
      <c r="P7" s="3543"/>
      <c r="AZ7" s="2877" t="s">
        <v>396</v>
      </c>
    </row>
    <row r="8" spans="1:52" ht="18" customHeight="1">
      <c r="A8" s="3122"/>
      <c r="B8" s="3553" t="s">
        <v>975</v>
      </c>
      <c r="C8" s="3554"/>
      <c r="D8" s="3554"/>
      <c r="E8" s="3554"/>
      <c r="F8" s="3554"/>
      <c r="G8" s="3554"/>
      <c r="H8" s="3554"/>
      <c r="I8" s="3554"/>
      <c r="J8" s="3554"/>
      <c r="K8" s="3554"/>
      <c r="L8" s="3554"/>
      <c r="M8" s="3554"/>
      <c r="N8" s="3554"/>
      <c r="O8" s="3554"/>
      <c r="P8" s="3555"/>
    </row>
    <row r="9" spans="1:52" ht="18" customHeight="1">
      <c r="A9" s="3123" t="s">
        <v>411</v>
      </c>
      <c r="B9" s="3124" t="s">
        <v>464</v>
      </c>
      <c r="C9" s="3083" t="s">
        <v>154</v>
      </c>
      <c r="D9" s="3083" t="s">
        <v>1360</v>
      </c>
      <c r="E9" s="3083" t="s">
        <v>155</v>
      </c>
      <c r="F9" s="3083" t="s">
        <v>1360</v>
      </c>
      <c r="G9" s="3125" t="s">
        <v>156</v>
      </c>
      <c r="H9" s="3083" t="s">
        <v>1360</v>
      </c>
      <c r="I9" s="3083" t="s">
        <v>157</v>
      </c>
      <c r="J9" s="3083" t="s">
        <v>1360</v>
      </c>
      <c r="K9" s="3083" t="s">
        <v>157</v>
      </c>
      <c r="L9" s="3083" t="s">
        <v>1360</v>
      </c>
      <c r="M9" s="3083" t="s">
        <v>158</v>
      </c>
      <c r="N9" s="3083" t="s">
        <v>1360</v>
      </c>
      <c r="O9" s="3083" t="s">
        <v>507</v>
      </c>
      <c r="P9" s="3108" t="s">
        <v>1360</v>
      </c>
      <c r="Q9" s="2910"/>
      <c r="R9" s="2910"/>
      <c r="S9" s="2910"/>
      <c r="W9" s="2877" t="s">
        <v>396</v>
      </c>
    </row>
    <row r="10" spans="1:52" ht="18" customHeight="1">
      <c r="A10" s="3126"/>
      <c r="B10" s="3127" t="s">
        <v>363</v>
      </c>
      <c r="C10" s="3127" t="s">
        <v>159</v>
      </c>
      <c r="D10" s="3128"/>
      <c r="E10" s="3127" t="s">
        <v>160</v>
      </c>
      <c r="F10" s="3128"/>
      <c r="G10" s="3129" t="s">
        <v>161</v>
      </c>
      <c r="H10" s="3128"/>
      <c r="I10" s="3127" t="s">
        <v>162</v>
      </c>
      <c r="J10" s="3128"/>
      <c r="K10" s="3127" t="s">
        <v>661</v>
      </c>
      <c r="L10" s="3128"/>
      <c r="M10" s="3127" t="s">
        <v>163</v>
      </c>
      <c r="N10" s="3128"/>
      <c r="O10" s="3130"/>
      <c r="P10" s="3131"/>
      <c r="Q10" s="2910"/>
      <c r="R10" s="2910"/>
      <c r="S10" s="2910"/>
    </row>
    <row r="11" spans="1:52" ht="27" customHeight="1">
      <c r="A11" s="3132" t="s">
        <v>380</v>
      </c>
      <c r="B11" s="3133">
        <f>SUM(B12:B27)</f>
        <v>12049</v>
      </c>
      <c r="C11" s="3133">
        <f>SUM(C12:C27)</f>
        <v>3854</v>
      </c>
      <c r="D11" s="3134">
        <f t="shared" ref="D11:D27" si="0">(C11/B11)*100</f>
        <v>31.98605693418541</v>
      </c>
      <c r="E11" s="3133">
        <f>SUM(E12:E27)</f>
        <v>3147</v>
      </c>
      <c r="F11" s="3134">
        <f t="shared" ref="F11:F27" si="1">(E11/B11)*100</f>
        <v>26.118350070545272</v>
      </c>
      <c r="G11" s="3133">
        <f>SUM(G12:G27)</f>
        <v>1561</v>
      </c>
      <c r="H11" s="3134">
        <f t="shared" ref="H11:H27" si="2">(G11/B11)*100</f>
        <v>12.955431986056935</v>
      </c>
      <c r="I11" s="3133">
        <f>SUM(I12:I27)</f>
        <v>587</v>
      </c>
      <c r="J11" s="3134">
        <f t="shared" ref="J11:J27" si="3">(I11/B11)*100</f>
        <v>4.8717735911693918</v>
      </c>
      <c r="K11" s="3133">
        <f>SUM(K12:K27)</f>
        <v>539</v>
      </c>
      <c r="L11" s="3134">
        <f t="shared" ref="L11:L22" si="4">(K11/B11)*100</f>
        <v>4.4734002821810943</v>
      </c>
      <c r="M11" s="3133">
        <f>SUM(M12:M27)</f>
        <v>1552</v>
      </c>
      <c r="N11" s="3134">
        <f t="shared" ref="N11:N27" si="5">(M11/B11)*100</f>
        <v>12.880736990621628</v>
      </c>
      <c r="O11" s="3133">
        <f>SUM(O12:O27)</f>
        <v>809</v>
      </c>
      <c r="P11" s="3134">
        <f>(O11/B11)*100</f>
        <v>6.7142501452402694</v>
      </c>
      <c r="R11" s="2881"/>
    </row>
    <row r="12" spans="1:52" ht="27" customHeight="1">
      <c r="A12" s="3093" t="s">
        <v>943</v>
      </c>
      <c r="B12" s="2883">
        <f t="shared" ref="B12:B27" si="6">SUM(C12+E12+G12+I12+K12+M12+O12)</f>
        <v>3383</v>
      </c>
      <c r="C12" s="2883">
        <v>736</v>
      </c>
      <c r="D12" s="3135">
        <f t="shared" si="0"/>
        <v>21.755838013597398</v>
      </c>
      <c r="E12" s="2883">
        <v>856</v>
      </c>
      <c r="F12" s="3135">
        <f t="shared" si="1"/>
        <v>25.302985515814363</v>
      </c>
      <c r="G12" s="3136">
        <v>457</v>
      </c>
      <c r="H12" s="3135">
        <f t="shared" si="2"/>
        <v>13.508720070942951</v>
      </c>
      <c r="I12" s="2883">
        <v>160</v>
      </c>
      <c r="J12" s="3135">
        <f t="shared" si="3"/>
        <v>4.7295300029559559</v>
      </c>
      <c r="K12" s="2883">
        <v>241</v>
      </c>
      <c r="L12" s="3135">
        <f t="shared" si="4"/>
        <v>7.1238545669524092</v>
      </c>
      <c r="M12" s="3137">
        <v>745</v>
      </c>
      <c r="N12" s="3135">
        <f t="shared" si="5"/>
        <v>22.021874076263671</v>
      </c>
      <c r="O12" s="2883">
        <v>188</v>
      </c>
      <c r="P12" s="3135">
        <f>(O12/B12)*100</f>
        <v>5.5571977534732486</v>
      </c>
      <c r="R12" s="2881"/>
      <c r="AB12" s="2887"/>
      <c r="AD12" s="2887"/>
    </row>
    <row r="13" spans="1:52" ht="27" customHeight="1">
      <c r="A13" s="3093" t="s">
        <v>944</v>
      </c>
      <c r="B13" s="2883">
        <f t="shared" si="6"/>
        <v>835</v>
      </c>
      <c r="C13" s="2883">
        <v>179</v>
      </c>
      <c r="D13" s="3135">
        <f t="shared" si="0"/>
        <v>21.437125748502993</v>
      </c>
      <c r="E13" s="2883">
        <v>269</v>
      </c>
      <c r="F13" s="3135">
        <f t="shared" si="1"/>
        <v>32.215568862275454</v>
      </c>
      <c r="G13" s="3136">
        <v>138</v>
      </c>
      <c r="H13" s="3135">
        <f t="shared" si="2"/>
        <v>16.526946107784433</v>
      </c>
      <c r="I13" s="2883">
        <v>54</v>
      </c>
      <c r="J13" s="3135">
        <f t="shared" si="3"/>
        <v>6.4670658682634734</v>
      </c>
      <c r="K13" s="2883">
        <v>12</v>
      </c>
      <c r="L13" s="3135">
        <f t="shared" si="4"/>
        <v>1.437125748502994</v>
      </c>
      <c r="M13" s="2883">
        <v>122</v>
      </c>
      <c r="N13" s="3135">
        <f t="shared" si="5"/>
        <v>14.610778443113773</v>
      </c>
      <c r="O13" s="2883">
        <v>61</v>
      </c>
      <c r="P13" s="3135">
        <f>(O13/B13)*100</f>
        <v>7.3053892215568865</v>
      </c>
      <c r="R13" s="2881"/>
      <c r="S13" s="3138"/>
      <c r="U13" s="2881"/>
    </row>
    <row r="14" spans="1:52" ht="27" customHeight="1">
      <c r="A14" s="3093" t="s">
        <v>945</v>
      </c>
      <c r="B14" s="2883">
        <f t="shared" si="6"/>
        <v>1141</v>
      </c>
      <c r="C14" s="2883">
        <v>529</v>
      </c>
      <c r="D14" s="3135">
        <f t="shared" si="0"/>
        <v>46.362839614373357</v>
      </c>
      <c r="E14" s="2883">
        <v>280</v>
      </c>
      <c r="F14" s="3135">
        <f t="shared" si="1"/>
        <v>24.539877300613497</v>
      </c>
      <c r="G14" s="3136">
        <v>95</v>
      </c>
      <c r="H14" s="3135">
        <f t="shared" si="2"/>
        <v>8.3260297984224358</v>
      </c>
      <c r="I14" s="2883">
        <v>58</v>
      </c>
      <c r="J14" s="3135">
        <f t="shared" si="3"/>
        <v>5.083260297984225</v>
      </c>
      <c r="K14" s="2883">
        <v>94</v>
      </c>
      <c r="L14" s="3135">
        <f t="shared" si="4"/>
        <v>8.2383873794916731</v>
      </c>
      <c r="M14" s="3137">
        <v>83</v>
      </c>
      <c r="N14" s="3135">
        <f t="shared" si="5"/>
        <v>7.2743207712532874</v>
      </c>
      <c r="O14" s="2883">
        <v>2</v>
      </c>
      <c r="P14" s="3135"/>
      <c r="R14" s="2881"/>
    </row>
    <row r="15" spans="1:52" ht="27" customHeight="1">
      <c r="A15" s="3093" t="s">
        <v>946</v>
      </c>
      <c r="B15" s="2883">
        <f t="shared" si="6"/>
        <v>970</v>
      </c>
      <c r="C15" s="2883">
        <v>635</v>
      </c>
      <c r="D15" s="3135">
        <f t="shared" si="0"/>
        <v>65.463917525773198</v>
      </c>
      <c r="E15" s="2883">
        <v>101</v>
      </c>
      <c r="F15" s="3135">
        <f t="shared" si="1"/>
        <v>10.412371134020619</v>
      </c>
      <c r="G15" s="3136">
        <v>61</v>
      </c>
      <c r="H15" s="3135">
        <f t="shared" si="2"/>
        <v>6.2886597938144329</v>
      </c>
      <c r="I15" s="2883">
        <v>50</v>
      </c>
      <c r="J15" s="3135">
        <f t="shared" si="3"/>
        <v>5.1546391752577314</v>
      </c>
      <c r="K15" s="2883">
        <v>26</v>
      </c>
      <c r="L15" s="3135">
        <f t="shared" si="4"/>
        <v>2.6804123711340204</v>
      </c>
      <c r="M15" s="3137">
        <v>32</v>
      </c>
      <c r="N15" s="3135">
        <f t="shared" si="5"/>
        <v>3.2989690721649487</v>
      </c>
      <c r="O15" s="2883">
        <v>65</v>
      </c>
      <c r="P15" s="3135">
        <f>(O15/B15)*100</f>
        <v>6.7010309278350517</v>
      </c>
      <c r="R15" s="2881"/>
      <c r="AB15" s="2887"/>
      <c r="AD15" s="2887"/>
    </row>
    <row r="16" spans="1:52" ht="27" customHeight="1">
      <c r="A16" s="3093" t="s">
        <v>947</v>
      </c>
      <c r="B16" s="2883">
        <f t="shared" si="6"/>
        <v>973</v>
      </c>
      <c r="C16" s="2883">
        <v>325</v>
      </c>
      <c r="D16" s="3135">
        <f t="shared" si="0"/>
        <v>33.401849948612536</v>
      </c>
      <c r="E16" s="2883">
        <v>192</v>
      </c>
      <c r="F16" s="3135">
        <f t="shared" si="1"/>
        <v>19.732785200411097</v>
      </c>
      <c r="G16" s="3136">
        <v>108</v>
      </c>
      <c r="H16" s="3135">
        <f t="shared" si="2"/>
        <v>11.099691675231243</v>
      </c>
      <c r="I16" s="2883">
        <v>61</v>
      </c>
      <c r="J16" s="3135">
        <f t="shared" si="3"/>
        <v>6.2692702980472763</v>
      </c>
      <c r="K16" s="2883">
        <v>27</v>
      </c>
      <c r="L16" s="3135">
        <f t="shared" si="4"/>
        <v>2.7749229188078108</v>
      </c>
      <c r="M16" s="3137">
        <v>63</v>
      </c>
      <c r="N16" s="3135">
        <f t="shared" si="5"/>
        <v>6.4748201438848918</v>
      </c>
      <c r="O16" s="2883">
        <v>197</v>
      </c>
      <c r="P16" s="3135">
        <f>(O16/B16)*100</f>
        <v>20.246659815005138</v>
      </c>
      <c r="Q16" s="2869"/>
      <c r="R16" s="3139"/>
      <c r="S16" s="2869"/>
      <c r="T16" s="2869"/>
      <c r="AB16" s="2887"/>
      <c r="AD16" s="2887"/>
    </row>
    <row r="17" spans="1:50" ht="27" customHeight="1">
      <c r="A17" s="3093" t="s">
        <v>948</v>
      </c>
      <c r="B17" s="2883">
        <f t="shared" si="6"/>
        <v>376</v>
      </c>
      <c r="C17" s="2883">
        <v>145</v>
      </c>
      <c r="D17" s="3135">
        <f t="shared" si="0"/>
        <v>38.563829787234042</v>
      </c>
      <c r="E17" s="2883">
        <v>68</v>
      </c>
      <c r="F17" s="3135">
        <f t="shared" si="1"/>
        <v>18.085106382978726</v>
      </c>
      <c r="G17" s="3140">
        <v>40</v>
      </c>
      <c r="H17" s="3135">
        <f t="shared" si="2"/>
        <v>10.638297872340425</v>
      </c>
      <c r="I17" s="2883">
        <v>52</v>
      </c>
      <c r="J17" s="3135">
        <f t="shared" si="3"/>
        <v>13.829787234042554</v>
      </c>
      <c r="K17" s="2883">
        <v>47</v>
      </c>
      <c r="L17" s="3135">
        <f t="shared" si="4"/>
        <v>12.5</v>
      </c>
      <c r="M17" s="3137">
        <v>11</v>
      </c>
      <c r="N17" s="3135">
        <f t="shared" si="5"/>
        <v>2.9255319148936172</v>
      </c>
      <c r="O17" s="2883">
        <v>13</v>
      </c>
      <c r="P17" s="3135">
        <f>(O17/B17)*100</f>
        <v>3.4574468085106385</v>
      </c>
      <c r="Q17" s="2910"/>
      <c r="R17" s="3099"/>
      <c r="S17" s="3141"/>
      <c r="T17" s="2910"/>
      <c r="U17" s="2881"/>
    </row>
    <row r="18" spans="1:50" ht="27" customHeight="1">
      <c r="A18" s="3093" t="s">
        <v>949</v>
      </c>
      <c r="B18" s="2883">
        <f t="shared" si="6"/>
        <v>559</v>
      </c>
      <c r="C18" s="2883">
        <v>207</v>
      </c>
      <c r="D18" s="3135">
        <f t="shared" si="0"/>
        <v>37.0304114490161</v>
      </c>
      <c r="E18" s="2883">
        <v>155</v>
      </c>
      <c r="F18" s="3135">
        <f t="shared" si="1"/>
        <v>27.728085867620749</v>
      </c>
      <c r="G18" s="3136">
        <v>61</v>
      </c>
      <c r="H18" s="3135">
        <f t="shared" si="2"/>
        <v>10.912343470483005</v>
      </c>
      <c r="I18" s="2883">
        <v>34</v>
      </c>
      <c r="J18" s="3135">
        <f t="shared" si="3"/>
        <v>6.0822898032200357</v>
      </c>
      <c r="K18" s="2883">
        <v>28</v>
      </c>
      <c r="L18" s="3135">
        <f t="shared" si="4"/>
        <v>5.0089445438282647</v>
      </c>
      <c r="M18" s="3137">
        <v>74</v>
      </c>
      <c r="N18" s="3135">
        <f t="shared" si="5"/>
        <v>13.237924865831843</v>
      </c>
      <c r="O18" s="2886"/>
      <c r="P18" s="3135"/>
      <c r="Q18" s="2910"/>
      <c r="R18" s="3099"/>
      <c r="S18" s="3141"/>
      <c r="T18" s="2910"/>
      <c r="U18" s="2881"/>
      <c r="AB18" s="2887"/>
      <c r="AD18" s="2887"/>
    </row>
    <row r="19" spans="1:50" ht="27" customHeight="1">
      <c r="A19" s="3093" t="s">
        <v>950</v>
      </c>
      <c r="B19" s="2883">
        <f t="shared" si="6"/>
        <v>363</v>
      </c>
      <c r="C19" s="2883">
        <v>218</v>
      </c>
      <c r="D19" s="3135">
        <f t="shared" si="0"/>
        <v>60.055096418732781</v>
      </c>
      <c r="E19" s="2883">
        <v>73</v>
      </c>
      <c r="F19" s="3135">
        <f t="shared" si="1"/>
        <v>20.110192837465565</v>
      </c>
      <c r="G19" s="3136">
        <v>30</v>
      </c>
      <c r="H19" s="3135">
        <f t="shared" si="2"/>
        <v>8.2644628099173563</v>
      </c>
      <c r="I19" s="2886">
        <v>21</v>
      </c>
      <c r="J19" s="3135">
        <f t="shared" si="3"/>
        <v>5.785123966942149</v>
      </c>
      <c r="K19" s="2883">
        <v>1</v>
      </c>
      <c r="L19" s="3135">
        <f t="shared" si="4"/>
        <v>0.27548209366391185</v>
      </c>
      <c r="M19" s="3137">
        <v>16</v>
      </c>
      <c r="N19" s="3135">
        <f t="shared" si="5"/>
        <v>4.4077134986225897</v>
      </c>
      <c r="O19" s="2883">
        <v>4</v>
      </c>
      <c r="P19" s="3135">
        <f t="shared" ref="P19:P25" si="7">(O19/B19)*100</f>
        <v>1.1019283746556474</v>
      </c>
      <c r="Q19" s="2910"/>
      <c r="R19" s="3099"/>
      <c r="S19" s="2910"/>
      <c r="T19" s="2910"/>
      <c r="AB19" s="2887"/>
      <c r="AD19" s="2887"/>
    </row>
    <row r="20" spans="1:50" ht="27" customHeight="1">
      <c r="A20" s="3093" t="s">
        <v>951</v>
      </c>
      <c r="B20" s="2883">
        <f t="shared" si="6"/>
        <v>255</v>
      </c>
      <c r="C20" s="2883">
        <v>114</v>
      </c>
      <c r="D20" s="3135">
        <f t="shared" si="0"/>
        <v>44.705882352941181</v>
      </c>
      <c r="E20" s="2883">
        <v>68</v>
      </c>
      <c r="F20" s="3135">
        <f t="shared" si="1"/>
        <v>26.666666666666668</v>
      </c>
      <c r="G20" s="3136">
        <v>37</v>
      </c>
      <c r="H20" s="3135">
        <f t="shared" si="2"/>
        <v>14.509803921568629</v>
      </c>
      <c r="I20" s="2886">
        <v>15</v>
      </c>
      <c r="J20" s="3135">
        <f t="shared" si="3"/>
        <v>5.8823529411764701</v>
      </c>
      <c r="K20" s="2883">
        <v>4</v>
      </c>
      <c r="L20" s="3135">
        <f t="shared" si="4"/>
        <v>1.5686274509803921</v>
      </c>
      <c r="M20" s="3137">
        <v>16</v>
      </c>
      <c r="N20" s="3135">
        <f t="shared" si="5"/>
        <v>6.2745098039215685</v>
      </c>
      <c r="O20" s="2886">
        <v>1</v>
      </c>
      <c r="P20" s="3135">
        <f t="shared" si="7"/>
        <v>0.39215686274509803</v>
      </c>
      <c r="Q20" s="2910"/>
      <c r="R20" s="3099"/>
      <c r="S20" s="2910"/>
      <c r="T20" s="2910"/>
      <c r="AB20" s="2887"/>
      <c r="AD20" s="2887"/>
    </row>
    <row r="21" spans="1:50" ht="27" customHeight="1">
      <c r="A21" s="3093" t="s">
        <v>952</v>
      </c>
      <c r="B21" s="2883">
        <f t="shared" si="6"/>
        <v>293</v>
      </c>
      <c r="C21" s="2883">
        <v>43</v>
      </c>
      <c r="D21" s="3135">
        <f t="shared" si="0"/>
        <v>14.675767918088736</v>
      </c>
      <c r="E21" s="2883">
        <v>99</v>
      </c>
      <c r="F21" s="3135">
        <f t="shared" si="1"/>
        <v>33.788395904436861</v>
      </c>
      <c r="G21" s="3136">
        <v>102</v>
      </c>
      <c r="H21" s="3135">
        <f t="shared" si="2"/>
        <v>34.8122866894198</v>
      </c>
      <c r="I21" s="2883">
        <v>15</v>
      </c>
      <c r="J21" s="3135">
        <f t="shared" si="3"/>
        <v>5.1194539249146755</v>
      </c>
      <c r="K21" s="2883">
        <v>10</v>
      </c>
      <c r="L21" s="3135">
        <f t="shared" si="4"/>
        <v>3.4129692832764507</v>
      </c>
      <c r="M21" s="3137">
        <v>17</v>
      </c>
      <c r="N21" s="3135">
        <f t="shared" si="5"/>
        <v>5.802047781569966</v>
      </c>
      <c r="O21" s="2883">
        <v>7</v>
      </c>
      <c r="P21" s="3135">
        <f t="shared" si="7"/>
        <v>2.3890784982935154</v>
      </c>
      <c r="Q21" s="2910"/>
      <c r="R21" s="3099"/>
      <c r="S21" s="2910"/>
      <c r="T21" s="2910"/>
      <c r="U21" s="2881"/>
      <c r="AB21" s="2887"/>
      <c r="AD21" s="2887"/>
    </row>
    <row r="22" spans="1:50" ht="27" customHeight="1">
      <c r="A22" s="3093" t="s">
        <v>953</v>
      </c>
      <c r="B22" s="2883">
        <f t="shared" si="6"/>
        <v>284</v>
      </c>
      <c r="C22" s="2883">
        <v>94</v>
      </c>
      <c r="D22" s="3135">
        <f t="shared" si="0"/>
        <v>33.098591549295776</v>
      </c>
      <c r="E22" s="2883">
        <v>49</v>
      </c>
      <c r="F22" s="3135">
        <f t="shared" si="1"/>
        <v>17.253521126760564</v>
      </c>
      <c r="G22" s="3136">
        <v>20</v>
      </c>
      <c r="H22" s="3135">
        <f t="shared" si="2"/>
        <v>7.042253521126761</v>
      </c>
      <c r="I22" s="2886"/>
      <c r="J22" s="3135">
        <f t="shared" si="3"/>
        <v>0</v>
      </c>
      <c r="K22" s="2883"/>
      <c r="L22" s="3135">
        <f t="shared" si="4"/>
        <v>0</v>
      </c>
      <c r="M22" s="3137">
        <v>35</v>
      </c>
      <c r="N22" s="3135">
        <f t="shared" si="5"/>
        <v>12.323943661971832</v>
      </c>
      <c r="O22" s="2883">
        <v>86</v>
      </c>
      <c r="P22" s="3135">
        <f t="shared" si="7"/>
        <v>30.281690140845068</v>
      </c>
      <c r="Q22" s="2910"/>
      <c r="R22" s="3099"/>
      <c r="S22" s="2910"/>
      <c r="T22" s="2910"/>
      <c r="AB22" s="2887"/>
      <c r="AD22" s="2887"/>
    </row>
    <row r="23" spans="1:50" ht="27" customHeight="1">
      <c r="A23" s="3093" t="s">
        <v>954</v>
      </c>
      <c r="B23" s="2883">
        <f t="shared" si="6"/>
        <v>223</v>
      </c>
      <c r="C23" s="2883">
        <v>101</v>
      </c>
      <c r="D23" s="3135">
        <f t="shared" si="0"/>
        <v>45.291479820627799</v>
      </c>
      <c r="E23" s="2883">
        <v>75</v>
      </c>
      <c r="F23" s="3135">
        <f t="shared" si="1"/>
        <v>33.632286995515699</v>
      </c>
      <c r="G23" s="3136">
        <v>16</v>
      </c>
      <c r="H23" s="3135">
        <f t="shared" si="2"/>
        <v>7.1748878923766819</v>
      </c>
      <c r="I23" s="2883">
        <v>3</v>
      </c>
      <c r="J23" s="3135">
        <f t="shared" si="3"/>
        <v>1.3452914798206279</v>
      </c>
      <c r="K23" s="2883">
        <v>1</v>
      </c>
      <c r="L23" s="3135">
        <v>15</v>
      </c>
      <c r="M23" s="3137">
        <v>14</v>
      </c>
      <c r="N23" s="3135">
        <f t="shared" si="5"/>
        <v>6.2780269058295968</v>
      </c>
      <c r="O23" s="2883">
        <v>13</v>
      </c>
      <c r="P23" s="3135">
        <f t="shared" si="7"/>
        <v>5.8295964125560538</v>
      </c>
      <c r="Q23" s="2910"/>
      <c r="R23" s="3099"/>
      <c r="S23" s="2910"/>
      <c r="T23" s="2910"/>
      <c r="U23" s="2881"/>
      <c r="AB23" s="2887"/>
      <c r="AD23" s="2887"/>
      <c r="AF23" s="2887"/>
      <c r="AH23" s="2887"/>
      <c r="AJ23" s="2887"/>
      <c r="AL23" s="2887"/>
      <c r="AN23" s="2887"/>
      <c r="AP23" s="2887"/>
      <c r="AR23" s="2887"/>
      <c r="AT23" s="2887"/>
      <c r="AV23" s="2887"/>
      <c r="AX23" s="2887"/>
    </row>
    <row r="24" spans="1:50" ht="27" customHeight="1">
      <c r="A24" s="3093" t="s">
        <v>955</v>
      </c>
      <c r="B24" s="2883">
        <f t="shared" si="6"/>
        <v>1623</v>
      </c>
      <c r="C24" s="2883">
        <v>223</v>
      </c>
      <c r="D24" s="3135">
        <f t="shared" si="0"/>
        <v>13.739987677141096</v>
      </c>
      <c r="E24" s="2883">
        <v>681</v>
      </c>
      <c r="F24" s="3135">
        <f t="shared" si="1"/>
        <v>41.959334565619223</v>
      </c>
      <c r="G24" s="3136">
        <v>284</v>
      </c>
      <c r="H24" s="3135">
        <f t="shared" si="2"/>
        <v>17.498459642637094</v>
      </c>
      <c r="I24" s="2883">
        <v>41</v>
      </c>
      <c r="J24" s="3135">
        <f t="shared" si="3"/>
        <v>2.5261860751694396</v>
      </c>
      <c r="K24" s="2883">
        <v>38</v>
      </c>
      <c r="L24" s="3135">
        <f>(K24/B24)*100</f>
        <v>2.3413431916204557</v>
      </c>
      <c r="M24" s="2883">
        <v>233</v>
      </c>
      <c r="N24" s="3135">
        <f t="shared" si="5"/>
        <v>14.356130622304375</v>
      </c>
      <c r="O24" s="2883">
        <v>123</v>
      </c>
      <c r="P24" s="3135">
        <f t="shared" si="7"/>
        <v>7.5785582255083179</v>
      </c>
      <c r="Q24" s="2910"/>
      <c r="R24" s="3099"/>
      <c r="S24" s="2910"/>
      <c r="T24" s="2910"/>
      <c r="U24" s="2881"/>
      <c r="AB24" s="2887"/>
      <c r="AD24" s="2887"/>
      <c r="AF24" s="2887"/>
      <c r="AH24" s="2887"/>
    </row>
    <row r="25" spans="1:50" ht="27" customHeight="1">
      <c r="A25" s="3093" t="s">
        <v>956</v>
      </c>
      <c r="B25" s="2883">
        <f t="shared" si="6"/>
        <v>560</v>
      </c>
      <c r="C25" s="2883">
        <v>214</v>
      </c>
      <c r="D25" s="3135">
        <f t="shared" si="0"/>
        <v>38.214285714285708</v>
      </c>
      <c r="E25" s="2883">
        <v>140</v>
      </c>
      <c r="F25" s="3135">
        <f t="shared" si="1"/>
        <v>25</v>
      </c>
      <c r="G25" s="3136">
        <v>69</v>
      </c>
      <c r="H25" s="3135">
        <f t="shared" si="2"/>
        <v>12.321428571428573</v>
      </c>
      <c r="I25" s="2883">
        <v>11</v>
      </c>
      <c r="J25" s="3135">
        <f t="shared" si="3"/>
        <v>1.9642857142857142</v>
      </c>
      <c r="K25" s="2883">
        <v>5</v>
      </c>
      <c r="L25" s="3135">
        <f>(K25/B25)*100</f>
        <v>0.89285714285714279</v>
      </c>
      <c r="M25" s="3137">
        <v>78</v>
      </c>
      <c r="N25" s="3135">
        <f t="shared" si="5"/>
        <v>13.928571428571429</v>
      </c>
      <c r="O25" s="2883">
        <v>43</v>
      </c>
      <c r="P25" s="3135">
        <f t="shared" si="7"/>
        <v>7.6785714285714288</v>
      </c>
      <c r="Q25" s="2910"/>
      <c r="R25" s="3099"/>
      <c r="S25" s="2910"/>
      <c r="T25" s="2910"/>
      <c r="U25" s="2881"/>
      <c r="AB25" s="2887"/>
      <c r="AD25" s="2887"/>
    </row>
    <row r="26" spans="1:50" ht="27" customHeight="1">
      <c r="A26" s="3093" t="s">
        <v>957</v>
      </c>
      <c r="B26" s="2883">
        <f t="shared" si="6"/>
        <v>92</v>
      </c>
      <c r="C26" s="2883">
        <v>63</v>
      </c>
      <c r="D26" s="3135">
        <f t="shared" si="0"/>
        <v>68.478260869565219</v>
      </c>
      <c r="E26" s="2886">
        <v>18</v>
      </c>
      <c r="F26" s="3135">
        <f t="shared" si="1"/>
        <v>19.565217391304348</v>
      </c>
      <c r="G26" s="3142">
        <v>5</v>
      </c>
      <c r="H26" s="3135">
        <f t="shared" si="2"/>
        <v>5.4347826086956523</v>
      </c>
      <c r="I26" s="2886">
        <v>2</v>
      </c>
      <c r="J26" s="3135">
        <f t="shared" si="3"/>
        <v>2.1739130434782608</v>
      </c>
      <c r="K26" s="2886">
        <v>2</v>
      </c>
      <c r="L26" s="3135">
        <f>(K26/B26)*100</f>
        <v>2.1739130434782608</v>
      </c>
      <c r="M26" s="3137">
        <v>2</v>
      </c>
      <c r="N26" s="3135">
        <f t="shared" si="5"/>
        <v>2.1739130434782608</v>
      </c>
      <c r="O26" s="2886"/>
      <c r="P26" s="3135"/>
      <c r="Q26" s="2910"/>
      <c r="R26" s="3099"/>
      <c r="S26" s="2910"/>
      <c r="T26" s="2910"/>
      <c r="U26" s="2881"/>
      <c r="AB26" s="2887"/>
      <c r="AD26" s="2887"/>
    </row>
    <row r="27" spans="1:50" ht="27" customHeight="1">
      <c r="A27" s="3093" t="s">
        <v>827</v>
      </c>
      <c r="B27" s="2883">
        <f t="shared" si="6"/>
        <v>119</v>
      </c>
      <c r="C27" s="2883">
        <v>28</v>
      </c>
      <c r="D27" s="3135">
        <f t="shared" si="0"/>
        <v>23.52941176470588</v>
      </c>
      <c r="E27" s="2883">
        <v>23</v>
      </c>
      <c r="F27" s="3135">
        <f t="shared" si="1"/>
        <v>19.327731092436977</v>
      </c>
      <c r="G27" s="3136">
        <v>38</v>
      </c>
      <c r="H27" s="3135">
        <f t="shared" si="2"/>
        <v>31.932773109243694</v>
      </c>
      <c r="I27" s="2883">
        <v>10</v>
      </c>
      <c r="J27" s="3135">
        <f t="shared" si="3"/>
        <v>8.4033613445378155</v>
      </c>
      <c r="K27" s="2883">
        <v>3</v>
      </c>
      <c r="L27" s="3135">
        <f>(K27/B27)*100</f>
        <v>2.5210084033613445</v>
      </c>
      <c r="M27" s="3137">
        <v>11</v>
      </c>
      <c r="N27" s="3135">
        <f t="shared" si="5"/>
        <v>9.2436974789915975</v>
      </c>
      <c r="O27" s="2883">
        <v>6</v>
      </c>
      <c r="P27" s="3135">
        <f>(O27/B27)*100</f>
        <v>5.0420168067226889</v>
      </c>
      <c r="Q27" s="2910"/>
      <c r="R27" s="2910"/>
      <c r="S27" s="2910"/>
      <c r="T27" s="2910"/>
    </row>
    <row r="28" spans="1:50" ht="12" customHeight="1">
      <c r="B28" s="2890"/>
      <c r="C28" s="2890"/>
      <c r="D28" s="2890"/>
      <c r="E28" s="2890"/>
      <c r="F28" s="2890"/>
      <c r="G28" s="2890"/>
      <c r="H28" s="2890"/>
      <c r="I28" s="2890"/>
      <c r="J28" s="2890"/>
      <c r="K28" s="2890"/>
      <c r="L28" s="2890"/>
      <c r="M28" s="2890"/>
      <c r="N28" s="2890"/>
      <c r="P28" s="3143"/>
      <c r="Q28" s="2910"/>
      <c r="R28" s="3099"/>
      <c r="S28" s="2910"/>
      <c r="T28" s="2910"/>
    </row>
    <row r="29" spans="1:50" ht="19.5" customHeight="1">
      <c r="B29" s="2910"/>
      <c r="C29" s="2910"/>
      <c r="D29" s="2910"/>
      <c r="E29" s="2910"/>
      <c r="F29" s="2910"/>
      <c r="G29" s="2910"/>
      <c r="H29" s="2910"/>
      <c r="I29" s="2910"/>
      <c r="J29" s="2910"/>
      <c r="K29" s="2910"/>
      <c r="L29" s="2910"/>
      <c r="M29" s="3098"/>
      <c r="N29" s="2910"/>
      <c r="O29" s="3144" t="s">
        <v>408</v>
      </c>
      <c r="P29" s="3098"/>
      <c r="Q29" s="2910"/>
      <c r="R29" s="3099"/>
      <c r="S29" s="2910"/>
      <c r="T29" s="2910"/>
    </row>
    <row r="30" spans="1:50" ht="11.1" customHeight="1">
      <c r="B30" s="2910"/>
      <c r="C30" s="2910"/>
      <c r="D30" s="2910"/>
      <c r="E30" s="2910"/>
      <c r="F30" s="2910"/>
      <c r="G30" s="2910"/>
      <c r="H30" s="2910"/>
      <c r="I30" s="2910"/>
      <c r="J30" s="2910"/>
      <c r="K30" s="2910"/>
      <c r="L30" s="2910"/>
      <c r="M30" s="3098"/>
      <c r="N30" s="2910"/>
      <c r="O30" s="2910"/>
      <c r="P30" s="3098"/>
      <c r="Q30" s="2910"/>
      <c r="R30" s="2910"/>
      <c r="S30" s="2910"/>
      <c r="T30" s="2910"/>
    </row>
    <row r="31" spans="1:50" ht="11.1" customHeight="1">
      <c r="A31" s="2910"/>
      <c r="B31" s="2910"/>
      <c r="C31" s="2910"/>
      <c r="D31" s="2910"/>
      <c r="E31" s="2910"/>
      <c r="F31" s="2910"/>
      <c r="G31" s="2910"/>
      <c r="H31" s="2910"/>
      <c r="I31" s="2910"/>
      <c r="J31" s="2910"/>
      <c r="K31" s="2910"/>
      <c r="L31" s="2910"/>
      <c r="M31" s="3098"/>
      <c r="N31" s="2910"/>
      <c r="O31" s="2910"/>
      <c r="P31" s="3098"/>
      <c r="Q31" s="2910"/>
      <c r="R31" s="2910"/>
      <c r="S31" s="2910"/>
      <c r="T31" s="2910"/>
    </row>
    <row r="32" spans="1:50" ht="11.1" customHeight="1">
      <c r="A32" s="2910"/>
      <c r="B32" s="2910"/>
      <c r="C32" s="2910"/>
      <c r="D32" s="2910"/>
      <c r="E32" s="2910"/>
      <c r="F32" s="2910"/>
      <c r="G32" s="2910"/>
      <c r="H32" s="2910"/>
      <c r="I32" s="2910"/>
      <c r="J32" s="2910"/>
      <c r="K32" s="2910"/>
      <c r="L32" s="2910"/>
      <c r="M32" s="3098"/>
      <c r="N32" s="2910"/>
      <c r="O32" s="2910"/>
      <c r="P32" s="3098"/>
    </row>
    <row r="33" spans="1:34" ht="11.1" customHeight="1">
      <c r="A33" s="2910"/>
      <c r="B33" s="2910"/>
      <c r="C33" s="2910"/>
      <c r="D33" s="2910"/>
      <c r="E33" s="2910"/>
      <c r="F33" s="2910"/>
      <c r="G33" s="2910"/>
      <c r="H33" s="2910"/>
      <c r="I33" s="2910"/>
      <c r="J33" s="2910"/>
      <c r="K33" s="2910"/>
      <c r="L33" s="2910"/>
      <c r="M33" s="3098"/>
      <c r="N33" s="2910"/>
      <c r="O33" s="2910"/>
      <c r="P33" s="3098"/>
      <c r="R33" s="2881"/>
    </row>
    <row r="34" spans="1:34" ht="11.1" customHeight="1">
      <c r="A34" s="2910"/>
      <c r="B34" s="2910"/>
      <c r="C34" s="2910"/>
      <c r="D34" s="2910"/>
      <c r="E34" s="2910"/>
      <c r="F34" s="2910"/>
      <c r="G34" s="2910"/>
      <c r="H34" s="2910"/>
      <c r="I34" s="2910"/>
      <c r="J34" s="2910"/>
      <c r="K34" s="2910"/>
      <c r="L34" s="2910"/>
      <c r="M34" s="3098"/>
      <c r="N34" s="2910"/>
      <c r="O34" s="2910"/>
      <c r="P34" s="3098"/>
      <c r="R34" s="2881"/>
    </row>
    <row r="35" spans="1:34" ht="11.1" customHeight="1">
      <c r="A35" s="2910"/>
      <c r="B35" s="2910"/>
      <c r="C35" s="2910"/>
      <c r="D35" s="2910"/>
      <c r="E35" s="2910"/>
      <c r="F35" s="2910"/>
      <c r="G35" s="2910"/>
      <c r="H35" s="2910"/>
      <c r="I35" s="2910"/>
      <c r="J35" s="2910"/>
      <c r="K35" s="2910"/>
      <c r="L35" s="2910"/>
      <c r="M35" s="3098"/>
      <c r="N35" s="2910"/>
      <c r="O35" s="2910"/>
      <c r="P35" s="3098"/>
      <c r="R35" s="2881"/>
    </row>
    <row r="36" spans="1:34" ht="11.1" customHeight="1">
      <c r="A36" s="2910"/>
      <c r="B36" s="2910"/>
      <c r="C36" s="2910"/>
      <c r="D36" s="2910"/>
      <c r="E36" s="2910"/>
      <c r="F36" s="2910"/>
      <c r="G36" s="2910"/>
      <c r="H36" s="2910"/>
      <c r="I36" s="2910"/>
      <c r="J36" s="2910"/>
      <c r="K36" s="2910"/>
      <c r="L36" s="2910"/>
      <c r="M36" s="3098"/>
      <c r="N36" s="2910"/>
      <c r="O36" s="2910"/>
      <c r="P36" s="3098"/>
      <c r="R36" s="2881"/>
    </row>
    <row r="37" spans="1:34" ht="11.1" customHeight="1">
      <c r="A37" s="2890"/>
      <c r="B37" s="2890"/>
      <c r="C37" s="2890"/>
      <c r="D37" s="2890"/>
      <c r="E37" s="2890"/>
      <c r="F37" s="2890"/>
      <c r="G37" s="2890"/>
      <c r="H37" s="2890"/>
      <c r="I37" s="2890"/>
      <c r="J37" s="2890"/>
      <c r="K37" s="2890"/>
      <c r="L37" s="2890"/>
      <c r="M37" s="3098"/>
      <c r="N37" s="2910"/>
      <c r="O37" s="2910"/>
      <c r="P37" s="3098"/>
      <c r="R37" s="2881"/>
    </row>
    <row r="38" spans="1:34" ht="12" customHeight="1">
      <c r="M38" s="2887"/>
      <c r="N38" s="2887"/>
      <c r="P38" s="3098"/>
    </row>
    <row r="39" spans="1:34" ht="8.1" customHeight="1">
      <c r="A39" s="2910"/>
      <c r="B39" s="2910"/>
      <c r="C39" s="2910"/>
      <c r="D39" s="2910"/>
      <c r="E39" s="2910"/>
      <c r="F39" s="2910"/>
      <c r="G39" s="2910"/>
      <c r="H39" s="2910"/>
      <c r="I39" s="2910"/>
      <c r="J39" s="2910"/>
      <c r="K39" s="2910"/>
      <c r="L39" s="2910"/>
      <c r="P39" s="2887"/>
    </row>
    <row r="40" spans="1:34" ht="8.1" customHeight="1">
      <c r="A40" s="2910"/>
      <c r="B40" s="2910"/>
      <c r="C40" s="2910"/>
      <c r="D40" s="2910"/>
      <c r="E40" s="2910"/>
      <c r="F40" s="2910"/>
      <c r="G40" s="2910"/>
      <c r="H40" s="2910"/>
      <c r="I40" s="2910"/>
      <c r="J40" s="2910"/>
      <c r="K40" s="2910"/>
      <c r="L40" s="2910"/>
      <c r="M40" s="3098"/>
      <c r="P40" s="2887"/>
    </row>
    <row r="41" spans="1:34" ht="8.1" customHeight="1">
      <c r="A41" s="2910"/>
      <c r="B41" s="2910"/>
      <c r="C41" s="2910"/>
      <c r="D41" s="2910"/>
      <c r="E41" s="2910"/>
      <c r="F41" s="2910"/>
      <c r="G41" s="2910"/>
      <c r="H41" s="2910"/>
      <c r="I41" s="2910"/>
      <c r="J41" s="2910"/>
      <c r="K41" s="2910"/>
      <c r="L41" s="2910"/>
      <c r="M41" s="3098"/>
      <c r="P41" s="2887"/>
    </row>
    <row r="42" spans="1:34" ht="8.1" customHeight="1">
      <c r="A42" s="2910"/>
      <c r="B42" s="2910"/>
      <c r="C42" s="2910"/>
      <c r="D42" s="2910"/>
      <c r="E42" s="2910"/>
      <c r="F42" s="2910"/>
      <c r="G42" s="2910"/>
      <c r="H42" s="2910"/>
      <c r="I42" s="2910"/>
      <c r="J42" s="2910"/>
      <c r="K42" s="2910"/>
      <c r="L42" s="2910"/>
      <c r="M42" s="3098"/>
    </row>
    <row r="43" spans="1:34" ht="8.1" customHeight="1">
      <c r="A43" s="2890"/>
      <c r="B43" s="2890"/>
      <c r="C43" s="2890"/>
      <c r="D43" s="2890"/>
      <c r="E43" s="2890"/>
      <c r="F43" s="2890"/>
      <c r="G43" s="2890"/>
      <c r="H43" s="2890"/>
      <c r="I43" s="2890"/>
      <c r="J43" s="2890"/>
      <c r="K43" s="2890"/>
      <c r="L43" s="2890"/>
      <c r="M43" s="3098"/>
    </row>
    <row r="44" spans="1:34" ht="8.1" customHeight="1">
      <c r="A44" s="2910"/>
      <c r="B44" s="2910"/>
      <c r="C44" s="2910"/>
      <c r="D44" s="2910"/>
      <c r="E44" s="2910"/>
      <c r="F44" s="2910"/>
      <c r="G44" s="2910"/>
      <c r="H44" s="2910"/>
      <c r="I44" s="2910"/>
      <c r="J44" s="2910"/>
      <c r="K44" s="2910"/>
      <c r="L44" s="2910"/>
      <c r="M44" s="2910"/>
      <c r="AF44" s="2887"/>
      <c r="AH44" s="2887"/>
    </row>
    <row r="45" spans="1:34" ht="8.1" customHeight="1">
      <c r="A45" s="2910"/>
      <c r="B45" s="3145"/>
      <c r="C45" s="2910"/>
      <c r="D45" s="2910"/>
      <c r="E45" s="2910"/>
      <c r="F45" s="2910"/>
      <c r="G45" s="3145"/>
      <c r="H45" s="2910"/>
      <c r="I45" s="2910"/>
      <c r="J45" s="2910"/>
      <c r="K45" s="2910"/>
      <c r="L45" s="2910"/>
      <c r="M45" s="2910"/>
      <c r="AF45" s="2887"/>
      <c r="AH45" s="2887"/>
    </row>
    <row r="46" spans="1:34" ht="8.1" customHeight="1">
      <c r="A46" s="2910"/>
      <c r="B46" s="2910"/>
      <c r="C46" s="2910"/>
      <c r="D46" s="2910"/>
      <c r="E46" s="2910"/>
      <c r="F46" s="2910"/>
      <c r="G46" s="2910"/>
      <c r="H46" s="2910"/>
      <c r="I46" s="2910"/>
      <c r="J46" s="2910"/>
      <c r="K46" s="2910"/>
      <c r="L46" s="2910"/>
      <c r="M46" s="2910"/>
      <c r="AF46" s="2887"/>
      <c r="AH46" s="2887"/>
    </row>
    <row r="47" spans="1:34" ht="8.1" customHeight="1">
      <c r="A47" s="2910"/>
      <c r="B47" s="2910"/>
      <c r="C47" s="2910"/>
      <c r="D47" s="2910"/>
      <c r="E47" s="2910"/>
      <c r="F47" s="2910"/>
      <c r="G47" s="2910"/>
      <c r="H47" s="2910"/>
      <c r="I47" s="2910"/>
      <c r="J47" s="2910"/>
      <c r="K47" s="2910"/>
      <c r="L47" s="2910"/>
      <c r="M47" s="2910"/>
      <c r="AF47" s="2887"/>
      <c r="AH47" s="2887"/>
    </row>
    <row r="48" spans="1:34" ht="8.1" customHeight="1">
      <c r="A48" s="2890"/>
      <c r="B48" s="2890"/>
      <c r="C48" s="2890"/>
      <c r="D48" s="2890"/>
      <c r="E48" s="2890"/>
      <c r="F48" s="2890"/>
      <c r="G48" s="2890"/>
      <c r="H48" s="2890"/>
      <c r="I48" s="2890"/>
      <c r="J48" s="2890"/>
      <c r="K48" s="2890"/>
      <c r="L48" s="2890"/>
      <c r="M48" s="2910"/>
      <c r="AF48" s="2887"/>
      <c r="AH48" s="2887"/>
    </row>
    <row r="49" spans="1:48" ht="8.1" customHeight="1">
      <c r="A49" s="2910"/>
      <c r="B49" s="2910"/>
      <c r="C49" s="2910"/>
      <c r="D49" s="2910"/>
      <c r="E49" s="3146"/>
      <c r="F49" s="2910"/>
      <c r="G49" s="2910"/>
      <c r="H49" s="2910"/>
      <c r="I49" s="2910"/>
      <c r="J49" s="2910"/>
      <c r="K49" s="2910"/>
      <c r="L49" s="2910"/>
      <c r="M49" s="2910"/>
      <c r="AF49" s="2887"/>
      <c r="AH49" s="2887"/>
      <c r="AV49" s="2877" t="s">
        <v>396</v>
      </c>
    </row>
    <row r="50" spans="1:48" ht="8.1" customHeight="1">
      <c r="A50" s="2910"/>
      <c r="B50" s="2910"/>
      <c r="C50" s="2910"/>
      <c r="D50" s="2910"/>
      <c r="E50" s="2910"/>
      <c r="F50" s="2910"/>
      <c r="G50" s="2910"/>
      <c r="H50" s="2910"/>
      <c r="I50" s="2910"/>
      <c r="J50" s="2910"/>
      <c r="K50" s="2910"/>
      <c r="L50" s="2910"/>
      <c r="M50" s="2910"/>
      <c r="AL50" s="2887"/>
      <c r="AN50" s="2887"/>
    </row>
    <row r="51" spans="1:48" ht="8.1" customHeight="1">
      <c r="A51" s="2910"/>
      <c r="B51" s="2910"/>
      <c r="C51" s="2910"/>
      <c r="D51" s="2910"/>
      <c r="E51" s="2910"/>
      <c r="F51" s="2910"/>
      <c r="G51" s="2910"/>
      <c r="H51" s="2910"/>
      <c r="I51" s="2910"/>
      <c r="J51" s="2910"/>
      <c r="K51" s="2910"/>
      <c r="L51" s="2910"/>
      <c r="M51" s="2910"/>
    </row>
    <row r="52" spans="1:48" ht="8.1" customHeight="1">
      <c r="A52" s="2910"/>
      <c r="B52" s="3147"/>
      <c r="C52" s="3146"/>
      <c r="D52" s="2910"/>
      <c r="E52" s="3146"/>
      <c r="F52" s="2910"/>
      <c r="G52" s="2910"/>
      <c r="H52" s="3146"/>
      <c r="I52" s="2910"/>
      <c r="J52" s="2910"/>
      <c r="K52" s="2910"/>
      <c r="L52" s="2910"/>
      <c r="M52" s="2910"/>
      <c r="AF52" s="2887"/>
      <c r="AH52" s="2887"/>
    </row>
    <row r="53" spans="1:48" ht="8.1" customHeight="1">
      <c r="A53" s="3146"/>
      <c r="B53" s="3147"/>
      <c r="C53" s="2910"/>
      <c r="D53" s="3146"/>
      <c r="E53" s="3146"/>
      <c r="F53" s="3146"/>
      <c r="G53" s="3146"/>
      <c r="H53" s="3146"/>
      <c r="I53" s="3146"/>
      <c r="J53" s="2910"/>
      <c r="K53" s="2910"/>
      <c r="L53" s="2910"/>
      <c r="M53" s="2910"/>
      <c r="S53" s="2877" t="s">
        <v>396</v>
      </c>
    </row>
    <row r="54" spans="1:48" ht="8.1" customHeight="1">
      <c r="A54" s="2890"/>
      <c r="B54" s="2890"/>
      <c r="C54" s="2890"/>
      <c r="D54" s="2890"/>
      <c r="E54" s="3148"/>
      <c r="F54" s="3148"/>
      <c r="G54" s="3148"/>
      <c r="H54" s="2890"/>
      <c r="I54" s="2890"/>
      <c r="J54" s="2890"/>
      <c r="K54" s="2890"/>
      <c r="L54" s="2890"/>
      <c r="M54" s="2890"/>
    </row>
    <row r="55" spans="1:48" ht="8.1" customHeight="1">
      <c r="A55" s="2910"/>
      <c r="B55" s="2910"/>
      <c r="C55" s="2910"/>
      <c r="D55" s="2910"/>
      <c r="E55" s="2910"/>
      <c r="F55" s="2910"/>
      <c r="G55" s="2910"/>
      <c r="H55" s="2910"/>
      <c r="I55" s="2910"/>
      <c r="J55" s="2910"/>
      <c r="K55" s="2910"/>
      <c r="L55" s="2910"/>
      <c r="M55" s="2910"/>
    </row>
    <row r="56" spans="1:48" ht="8.1" customHeight="1">
      <c r="A56" s="3146"/>
      <c r="B56" s="3145"/>
      <c r="C56" s="3145"/>
      <c r="D56" s="3145"/>
      <c r="E56" s="3145"/>
      <c r="F56" s="3145"/>
      <c r="G56" s="3145"/>
      <c r="H56" s="3145"/>
      <c r="I56" s="3145"/>
      <c r="J56" s="2910"/>
      <c r="K56" s="2910"/>
      <c r="L56" s="2910"/>
      <c r="M56" s="2910"/>
    </row>
    <row r="57" spans="1:48" ht="8.1" customHeight="1">
      <c r="A57" s="2910"/>
      <c r="B57" s="2910"/>
      <c r="C57" s="2910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</row>
    <row r="58" spans="1:48" ht="8.1" customHeight="1">
      <c r="B58" s="3145"/>
      <c r="C58" s="3145"/>
      <c r="D58" s="2910"/>
      <c r="E58" s="3098"/>
      <c r="F58" s="2910"/>
      <c r="G58" s="3145"/>
      <c r="H58" s="3145"/>
      <c r="I58" s="2910"/>
      <c r="J58" s="2910"/>
      <c r="K58" s="2910"/>
      <c r="L58" s="2910"/>
      <c r="M58" s="2910"/>
    </row>
    <row r="59" spans="1:48" ht="8.1" customHeight="1">
      <c r="B59" s="3145"/>
      <c r="C59" s="3145"/>
      <c r="D59" s="2910"/>
      <c r="E59" s="2910"/>
      <c r="F59" s="3145"/>
      <c r="G59" s="2910"/>
      <c r="H59" s="2910"/>
      <c r="I59" s="3098"/>
      <c r="J59" s="2910"/>
      <c r="K59" s="2910"/>
      <c r="L59" s="2910"/>
      <c r="M59" s="2910"/>
    </row>
    <row r="60" spans="1:48" ht="8.1" customHeight="1">
      <c r="B60" s="3145"/>
      <c r="C60" s="2910"/>
      <c r="D60" s="2910"/>
      <c r="E60" s="2910"/>
      <c r="F60" s="2910"/>
      <c r="G60" s="2910"/>
      <c r="H60" s="2910"/>
      <c r="I60" s="2910"/>
      <c r="J60" s="2910"/>
      <c r="K60" s="2910"/>
      <c r="L60" s="2910"/>
      <c r="M60" s="2910"/>
    </row>
    <row r="61" spans="1:48" ht="8.1" customHeight="1">
      <c r="B61" s="3145"/>
      <c r="C61" s="2910"/>
      <c r="D61" s="2910"/>
      <c r="E61" s="2910"/>
      <c r="F61" s="2910"/>
      <c r="G61" s="2910"/>
      <c r="H61" s="2910"/>
      <c r="I61" s="2910"/>
      <c r="J61" s="2910"/>
      <c r="K61" s="2910"/>
      <c r="L61" s="2910"/>
      <c r="M61" s="2910"/>
    </row>
    <row r="62" spans="1:48" ht="8.1" customHeight="1">
      <c r="B62" s="3145"/>
      <c r="C62" s="3145"/>
      <c r="D62" s="2910"/>
      <c r="E62" s="3145"/>
      <c r="F62" s="3145"/>
      <c r="G62" s="3145"/>
      <c r="H62" s="3145"/>
      <c r="I62" s="3098"/>
      <c r="J62" s="2910"/>
      <c r="K62" s="2910"/>
      <c r="L62" s="2910"/>
      <c r="M62" s="2910"/>
    </row>
    <row r="63" spans="1:48" ht="8.1" customHeight="1">
      <c r="B63" s="3145"/>
      <c r="C63" s="3145"/>
      <c r="D63" s="2910"/>
      <c r="E63" s="3145"/>
      <c r="F63" s="2910"/>
      <c r="G63" s="2910"/>
      <c r="H63" s="3145"/>
      <c r="I63" s="3098"/>
      <c r="J63" s="2910"/>
      <c r="K63" s="2910"/>
      <c r="L63" s="2910"/>
      <c r="M63" s="2910"/>
    </row>
    <row r="64" spans="1:48" ht="10.5" hidden="1" customHeight="1">
      <c r="B64" s="3145"/>
      <c r="C64" s="2910"/>
      <c r="D64" s="2910"/>
      <c r="E64" s="2910"/>
      <c r="F64" s="2910"/>
      <c r="G64" s="2910"/>
      <c r="H64" s="2910"/>
      <c r="I64" s="2910"/>
      <c r="J64" s="2910"/>
      <c r="K64" s="2910"/>
      <c r="L64" s="2910"/>
    </row>
    <row r="65" spans="2:26">
      <c r="B65" s="3145"/>
      <c r="C65" s="2910"/>
      <c r="D65" s="2910"/>
      <c r="E65" s="2910"/>
      <c r="F65" s="2910"/>
      <c r="G65" s="2910"/>
      <c r="H65" s="2910"/>
      <c r="I65" s="2910"/>
      <c r="J65" s="2910"/>
      <c r="K65" s="2910"/>
      <c r="N65" s="2910"/>
    </row>
    <row r="66" spans="2:26">
      <c r="B66" s="3145"/>
      <c r="C66" s="2910"/>
      <c r="D66" s="2910"/>
      <c r="E66" s="2910"/>
      <c r="F66" s="2910"/>
      <c r="G66" s="2910"/>
      <c r="H66" s="2910"/>
      <c r="I66" s="2910"/>
      <c r="J66" s="2910"/>
      <c r="K66" s="2910"/>
      <c r="L66" s="2910"/>
    </row>
    <row r="67" spans="2:26" ht="8.1" customHeight="1">
      <c r="B67" s="3145"/>
      <c r="C67" s="3145"/>
      <c r="D67" s="2910"/>
      <c r="E67" s="2910"/>
      <c r="F67" s="2910"/>
      <c r="G67" s="2910"/>
      <c r="H67" s="2910"/>
      <c r="I67" s="2910"/>
      <c r="J67" s="2910"/>
      <c r="K67" s="2910"/>
      <c r="L67" s="2910"/>
    </row>
    <row r="68" spans="2:26" ht="10.5" hidden="1" customHeight="1">
      <c r="B68" s="2921"/>
      <c r="C68" s="2921"/>
      <c r="E68" s="2921"/>
      <c r="F68" s="2921"/>
      <c r="G68" s="2921"/>
      <c r="H68" s="2921"/>
      <c r="I68" s="2887"/>
    </row>
    <row r="69" spans="2:26">
      <c r="B69" s="2921"/>
      <c r="C69" s="2921"/>
      <c r="F69" s="2921"/>
      <c r="I69" s="2887"/>
    </row>
    <row r="70" spans="2:26">
      <c r="B70" s="2921"/>
      <c r="C70" s="2921"/>
      <c r="E70" s="2921"/>
      <c r="F70" s="2921"/>
      <c r="G70" s="2921"/>
      <c r="H70" s="2921"/>
      <c r="I70" s="2887"/>
    </row>
    <row r="71" spans="2:26">
      <c r="B71" s="2921"/>
      <c r="C71" s="2921"/>
      <c r="E71" s="2921"/>
      <c r="F71" s="2921"/>
      <c r="G71" s="2921"/>
      <c r="H71" s="2921"/>
      <c r="I71" s="2921"/>
    </row>
    <row r="72" spans="2:26">
      <c r="B72" s="2921"/>
    </row>
    <row r="73" spans="2:26">
      <c r="B73" s="2921"/>
    </row>
    <row r="74" spans="2:26">
      <c r="B74" s="2921"/>
      <c r="C74" s="2921"/>
      <c r="E74" s="2921"/>
      <c r="F74" s="2921"/>
    </row>
    <row r="76" spans="2:26">
      <c r="H76" s="2877"/>
    </row>
    <row r="80" spans="2:26">
      <c r="Z80" s="2877" t="s">
        <v>396</v>
      </c>
    </row>
    <row r="88" spans="2:16">
      <c r="P88" s="3100" t="s">
        <v>965</v>
      </c>
    </row>
    <row r="94" spans="2:16">
      <c r="B94" s="2921">
        <v>12847</v>
      </c>
      <c r="E94" s="2921">
        <v>5482</v>
      </c>
    </row>
    <row r="124" spans="65:65">
      <c r="BM124" s="2877" t="s">
        <v>396</v>
      </c>
    </row>
    <row r="129" spans="22:22">
      <c r="V129" s="2877" t="s">
        <v>396</v>
      </c>
    </row>
    <row r="173" spans="61:61">
      <c r="BI173" s="2877" t="s">
        <v>396</v>
      </c>
    </row>
  </sheetData>
  <sheetProtection password="CA55" sheet="1" objects="1" scenarios="1"/>
  <mergeCells count="6">
    <mergeCell ref="B8:P8"/>
    <mergeCell ref="A6:P7"/>
    <mergeCell ref="A1:P1"/>
    <mergeCell ref="A3:P3"/>
    <mergeCell ref="A4:P4"/>
    <mergeCell ref="A5:P5"/>
  </mergeCells>
  <phoneticPr fontId="101" type="noConversion"/>
  <printOptions horizontalCentered="1"/>
  <pageMargins left="0.78740157480314965" right="0.70866141732283472" top="0.9055118110236221" bottom="0.78740157480314965" header="0" footer="0"/>
  <pageSetup scale="65" orientation="landscape" horizontalDpi="300" verticalDpi="300" r:id="rId1"/>
  <headerFooter alignWithMargins="0">
    <oddHeader>&amp;R&amp;"Helv,Negrita"&amp;12&amp;[51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J162"/>
  <sheetViews>
    <sheetView showGridLines="0" workbookViewId="0">
      <selection activeCell="C38" sqref="C38"/>
    </sheetView>
  </sheetViews>
  <sheetFormatPr baseColWidth="10" defaultColWidth="9.83203125" defaultRowHeight="10.5"/>
  <cols>
    <col min="1" max="1" width="38.6640625" style="2166" customWidth="1"/>
    <col min="2" max="2" width="15.1640625" style="2166" customWidth="1"/>
    <col min="3" max="3" width="14.83203125" style="2166" customWidth="1"/>
    <col min="4" max="4" width="14.5" style="2166" customWidth="1"/>
    <col min="5" max="6" width="8.83203125" style="2166" customWidth="1"/>
    <col min="7" max="7" width="3.83203125" style="2166" customWidth="1"/>
    <col min="8" max="8" width="7.83203125" style="2166" customWidth="1"/>
    <col min="9" max="9" width="3.83203125" style="2166" customWidth="1"/>
    <col min="10" max="10" width="1.83203125" style="2166" customWidth="1"/>
    <col min="11" max="16384" width="9.83203125" style="2166"/>
  </cols>
  <sheetData>
    <row r="1" spans="1:10" ht="18.75" customHeight="1">
      <c r="A1" s="3562" t="s">
        <v>359</v>
      </c>
      <c r="B1" s="3562"/>
      <c r="C1" s="3562"/>
      <c r="D1" s="3562"/>
    </row>
    <row r="2" spans="1:10" ht="6" customHeight="1">
      <c r="A2" s="2167"/>
      <c r="B2" s="2167"/>
      <c r="C2" s="2167"/>
      <c r="D2" s="2167"/>
    </row>
    <row r="3" spans="1:10" ht="15" customHeight="1">
      <c r="A3" s="3563" t="s">
        <v>345</v>
      </c>
      <c r="B3" s="3563"/>
      <c r="C3" s="3563"/>
      <c r="D3" s="3563"/>
    </row>
    <row r="4" spans="1:10" ht="15" customHeight="1">
      <c r="A4" s="3563" t="s">
        <v>1047</v>
      </c>
      <c r="B4" s="3563"/>
      <c r="C4" s="3563"/>
      <c r="D4" s="3563"/>
    </row>
    <row r="5" spans="1:10" ht="5.25" customHeight="1">
      <c r="A5" s="2168"/>
      <c r="B5" s="2168"/>
      <c r="C5" s="2168"/>
      <c r="D5" s="2168"/>
    </row>
    <row r="6" spans="1:10" ht="15.75" customHeight="1">
      <c r="A6" s="3564" t="s">
        <v>169</v>
      </c>
      <c r="B6" s="3564"/>
      <c r="C6" s="3564"/>
      <c r="D6" s="3564"/>
    </row>
    <row r="7" spans="1:10" ht="16.5" customHeight="1">
      <c r="A7" s="2169"/>
      <c r="B7" s="3559" t="s">
        <v>346</v>
      </c>
      <c r="C7" s="3560"/>
      <c r="D7" s="3561"/>
      <c r="F7" s="2170"/>
      <c r="G7" s="2170"/>
      <c r="H7" s="2170"/>
      <c r="I7" s="2170"/>
      <c r="J7" s="2170"/>
    </row>
    <row r="8" spans="1:10" ht="12.95" customHeight="1">
      <c r="A8" s="2171" t="s">
        <v>411</v>
      </c>
      <c r="B8" s="2471" t="s">
        <v>414</v>
      </c>
      <c r="C8" s="3557" t="s">
        <v>347</v>
      </c>
      <c r="D8" s="3558"/>
      <c r="F8" s="2170"/>
      <c r="G8" s="2170"/>
      <c r="H8" s="2170"/>
      <c r="I8" s="2170"/>
      <c r="J8" s="2170"/>
    </row>
    <row r="9" spans="1:10" ht="12.95" customHeight="1">
      <c r="A9" s="2171"/>
      <c r="B9" s="2172" t="s">
        <v>1286</v>
      </c>
      <c r="C9" s="2173" t="s">
        <v>400</v>
      </c>
      <c r="D9" s="2173" t="s">
        <v>401</v>
      </c>
      <c r="F9" s="2170"/>
      <c r="G9" s="2170"/>
      <c r="H9" s="2170"/>
      <c r="I9" s="2170"/>
      <c r="J9" s="2170"/>
    </row>
    <row r="10" spans="1:10" ht="12.95" customHeight="1">
      <c r="A10" s="2174"/>
      <c r="B10" s="2175" t="s">
        <v>348</v>
      </c>
      <c r="C10" s="2175"/>
      <c r="D10" s="2175"/>
      <c r="F10" s="2170"/>
      <c r="G10" s="2170"/>
      <c r="H10" s="2170"/>
      <c r="I10" s="2170"/>
      <c r="J10" s="2170"/>
    </row>
    <row r="11" spans="1:10" ht="12.95" customHeight="1">
      <c r="A11" s="2176" t="s">
        <v>402</v>
      </c>
      <c r="B11" s="2177">
        <f>SUM(B12+B30)</f>
        <v>9</v>
      </c>
      <c r="C11" s="2177">
        <f>SUM(C12+C30)</f>
        <v>6</v>
      </c>
      <c r="D11" s="2177">
        <f>SUM(D12+D30)</f>
        <v>3</v>
      </c>
      <c r="E11" s="2178"/>
      <c r="F11" s="2178"/>
      <c r="G11" s="2178"/>
      <c r="H11" s="2178"/>
      <c r="I11" s="2170"/>
      <c r="J11" s="2170"/>
    </row>
    <row r="12" spans="1:10" ht="12.95" customHeight="1">
      <c r="A12" s="2179" t="s">
        <v>706</v>
      </c>
      <c r="B12" s="2180">
        <f>SUM(B13+B14+B15+B16+B19+B20+B23+B24+B25+B26+B27+B28+B29)</f>
        <v>6</v>
      </c>
      <c r="C12" s="2180">
        <f>SUM(C13+C14+C15+C16+C19+C20+C23+C24+C25+C26+C27+C28+C29)</f>
        <v>4</v>
      </c>
      <c r="D12" s="2180">
        <f>SUM(D13+D14+D15+D16+D19+D20+D23+D24+D25+D26+D27+D28+D29)</f>
        <v>2</v>
      </c>
      <c r="E12" s="2178"/>
      <c r="F12" s="2178"/>
      <c r="G12" s="2170"/>
      <c r="H12" s="2170"/>
      <c r="I12" s="2170"/>
      <c r="J12" s="2170"/>
    </row>
    <row r="13" spans="1:10" ht="12.95" customHeight="1">
      <c r="A13" s="2185" t="s">
        <v>349</v>
      </c>
      <c r="B13" s="2181"/>
      <c r="C13" s="2182"/>
      <c r="D13" s="2182"/>
      <c r="E13" s="2183"/>
      <c r="F13" s="2183"/>
      <c r="G13" s="2170"/>
      <c r="H13" s="2170"/>
      <c r="I13" s="2170"/>
      <c r="J13" s="2170"/>
    </row>
    <row r="14" spans="1:10" ht="12.95" customHeight="1">
      <c r="A14" s="2185" t="s">
        <v>1123</v>
      </c>
      <c r="B14" s="2181"/>
      <c r="C14" s="2182"/>
      <c r="D14" s="2182"/>
      <c r="E14" s="2170"/>
      <c r="F14" s="2170"/>
      <c r="G14" s="2170"/>
      <c r="H14" s="2170"/>
      <c r="I14" s="2170"/>
      <c r="J14" s="2170"/>
    </row>
    <row r="15" spans="1:10" ht="12.95" customHeight="1">
      <c r="A15" s="2188" t="s">
        <v>493</v>
      </c>
      <c r="B15" s="2181"/>
      <c r="C15" s="2182"/>
      <c r="D15" s="2181"/>
      <c r="E15" s="2170"/>
      <c r="F15" s="2170"/>
      <c r="G15" s="2170"/>
      <c r="H15" s="2170"/>
      <c r="I15" s="2170"/>
      <c r="J15" s="2170"/>
    </row>
    <row r="16" spans="1:10" ht="12.95" customHeight="1">
      <c r="A16" s="2185" t="s">
        <v>97</v>
      </c>
      <c r="B16" s="2186">
        <f>SUM(C16:D16)</f>
        <v>4</v>
      </c>
      <c r="C16" s="2186">
        <f>SUM(C17:C18)</f>
        <v>2</v>
      </c>
      <c r="D16" s="2186">
        <f>SUM(D17:D18)</f>
        <v>2</v>
      </c>
      <c r="E16" s="2170"/>
      <c r="F16" s="2170"/>
      <c r="G16" s="2170"/>
      <c r="H16" s="2170"/>
      <c r="I16" s="2170"/>
      <c r="J16" s="2170"/>
    </row>
    <row r="17" spans="1:10" ht="12.95" customHeight="1">
      <c r="A17" s="2184" t="s">
        <v>1134</v>
      </c>
      <c r="B17" s="2181">
        <f>SUM(C17:D17)</f>
        <v>2</v>
      </c>
      <c r="C17" s="2181">
        <v>1</v>
      </c>
      <c r="D17" s="2181">
        <v>1</v>
      </c>
      <c r="E17" s="2170"/>
      <c r="F17" s="2170"/>
      <c r="G17" s="2170"/>
      <c r="H17" s="2170"/>
      <c r="I17" s="2170"/>
      <c r="J17" s="2170"/>
    </row>
    <row r="18" spans="1:10" ht="12.95" customHeight="1">
      <c r="A18" s="2184" t="s">
        <v>147</v>
      </c>
      <c r="B18" s="2181">
        <f>SUM(C18:D18)</f>
        <v>2</v>
      </c>
      <c r="C18" s="2187">
        <v>1</v>
      </c>
      <c r="D18" s="2187">
        <v>1</v>
      </c>
      <c r="E18" s="2183"/>
      <c r="F18" s="2183"/>
      <c r="G18" s="2170"/>
      <c r="H18" s="2170"/>
      <c r="I18" s="2170"/>
      <c r="J18" s="2170"/>
    </row>
    <row r="19" spans="1:10" ht="12.95" customHeight="1">
      <c r="A19" s="2184" t="s">
        <v>1202</v>
      </c>
      <c r="B19" s="2181">
        <f>SUM(C19:D19)</f>
        <v>1</v>
      </c>
      <c r="C19" s="2187">
        <v>1</v>
      </c>
      <c r="D19" s="2187"/>
      <c r="E19" s="2183"/>
      <c r="F19" s="2183"/>
      <c r="G19" s="2170"/>
      <c r="H19" s="2170"/>
      <c r="I19" s="2170"/>
      <c r="J19" s="2170"/>
    </row>
    <row r="20" spans="1:10" ht="12.95" customHeight="1">
      <c r="A20" s="2188" t="s">
        <v>1337</v>
      </c>
      <c r="B20" s="2186"/>
      <c r="C20" s="2186"/>
      <c r="D20" s="2186"/>
      <c r="E20" s="2189"/>
      <c r="F20" s="2183"/>
      <c r="G20" s="2170"/>
      <c r="H20" s="2170"/>
      <c r="I20" s="2170"/>
      <c r="J20" s="2170"/>
    </row>
    <row r="21" spans="1:10" ht="12.95" customHeight="1">
      <c r="A21" s="2184" t="s">
        <v>1141</v>
      </c>
      <c r="B21" s="2181"/>
      <c r="C21" s="2187"/>
      <c r="D21" s="2187"/>
      <c r="E21" s="2189"/>
      <c r="F21" s="2183"/>
      <c r="G21" s="2170"/>
      <c r="H21" s="2170"/>
      <c r="I21" s="2170"/>
      <c r="J21" s="2170"/>
    </row>
    <row r="22" spans="1:10" ht="12.95" customHeight="1">
      <c r="A22" s="2184" t="s">
        <v>1142</v>
      </c>
      <c r="B22" s="2181"/>
      <c r="C22" s="2187"/>
      <c r="D22" s="2187"/>
      <c r="E22" s="2189"/>
      <c r="F22" s="2183"/>
      <c r="G22" s="2170"/>
      <c r="H22" s="2170"/>
      <c r="I22" s="2170"/>
      <c r="J22" s="2170"/>
    </row>
    <row r="23" spans="1:10" ht="12.95" customHeight="1">
      <c r="A23" s="2188" t="s">
        <v>350</v>
      </c>
      <c r="B23" s="2186"/>
      <c r="C23" s="2469"/>
      <c r="D23" s="2469"/>
      <c r="E23" s="2189"/>
      <c r="F23" s="2183"/>
      <c r="G23" s="2170"/>
      <c r="H23" s="2170"/>
      <c r="I23" s="2170"/>
      <c r="J23" s="2170"/>
    </row>
    <row r="24" spans="1:10" ht="12.95" customHeight="1">
      <c r="A24" s="2188" t="s">
        <v>351</v>
      </c>
      <c r="B24" s="2186"/>
      <c r="C24" s="2186"/>
      <c r="D24" s="2186"/>
      <c r="E24" s="2189"/>
      <c r="F24" s="2183"/>
      <c r="G24" s="2170"/>
      <c r="H24" s="2170"/>
      <c r="I24" s="2170"/>
      <c r="J24" s="2170"/>
    </row>
    <row r="25" spans="1:10" ht="12.95" customHeight="1">
      <c r="A25" s="2188" t="s">
        <v>352</v>
      </c>
      <c r="B25" s="2186"/>
      <c r="C25" s="2469"/>
      <c r="D25" s="2469"/>
      <c r="E25" s="2189"/>
      <c r="F25" s="2183"/>
      <c r="G25" s="2170"/>
      <c r="H25" s="2170"/>
      <c r="I25" s="2170"/>
      <c r="J25" s="2170"/>
    </row>
    <row r="26" spans="1:10" ht="12.95" customHeight="1">
      <c r="A26" s="2188" t="s">
        <v>353</v>
      </c>
      <c r="B26" s="2186">
        <f>SUM(C26:D26)</f>
        <v>1</v>
      </c>
      <c r="C26" s="2469">
        <v>1</v>
      </c>
      <c r="D26" s="2469"/>
      <c r="E26" s="2189"/>
      <c r="F26" s="2183"/>
      <c r="G26" s="2170"/>
      <c r="H26" s="2170"/>
      <c r="I26" s="2170"/>
      <c r="J26" s="2170"/>
    </row>
    <row r="27" spans="1:10" ht="12.95" customHeight="1">
      <c r="A27" s="2188" t="s">
        <v>1048</v>
      </c>
      <c r="B27" s="2186"/>
      <c r="C27" s="2186"/>
      <c r="D27" s="2186"/>
      <c r="E27" s="2189"/>
      <c r="F27" s="2183"/>
      <c r="G27" s="2170"/>
      <c r="H27" s="2170"/>
      <c r="I27" s="2170"/>
      <c r="J27" s="2170"/>
    </row>
    <row r="28" spans="1:10" ht="12.95" customHeight="1">
      <c r="A28" s="2188" t="s">
        <v>355</v>
      </c>
      <c r="B28" s="2186"/>
      <c r="C28" s="2469"/>
      <c r="D28" s="2469"/>
      <c r="E28" s="2189"/>
      <c r="F28" s="2183"/>
      <c r="G28" s="2170"/>
      <c r="H28" s="2170"/>
      <c r="I28" s="2170"/>
      <c r="J28" s="2170"/>
    </row>
    <row r="29" spans="1:10" ht="12.95" customHeight="1">
      <c r="A29" s="2188" t="s">
        <v>1246</v>
      </c>
      <c r="B29" s="2186"/>
      <c r="C29" s="2469"/>
      <c r="D29" s="2469"/>
      <c r="E29" s="2189"/>
      <c r="F29" s="2183"/>
      <c r="G29" s="2170"/>
      <c r="H29" s="2170"/>
      <c r="I29" s="2170"/>
      <c r="J29" s="2170"/>
    </row>
    <row r="30" spans="1:10" ht="12.95" customHeight="1">
      <c r="A30" s="2190" t="s">
        <v>621</v>
      </c>
      <c r="B30" s="2191">
        <f>SUM(B31:B45)</f>
        <v>3</v>
      </c>
      <c r="C30" s="2191">
        <f>SUM(C31:C45)</f>
        <v>2</v>
      </c>
      <c r="D30" s="2191">
        <f>SUM(D31:D45)</f>
        <v>1</v>
      </c>
      <c r="E30" s="2192"/>
      <c r="F30" s="2178"/>
      <c r="G30" s="2178"/>
      <c r="H30" s="2178"/>
      <c r="I30" s="2170"/>
      <c r="J30" s="2170"/>
    </row>
    <row r="31" spans="1:10" ht="12.95" customHeight="1">
      <c r="A31" s="2184" t="s">
        <v>419</v>
      </c>
      <c r="B31" s="2181">
        <f>SUM(C31:D31)</f>
        <v>3</v>
      </c>
      <c r="C31" s="2187">
        <v>2</v>
      </c>
      <c r="D31" s="2187">
        <v>1</v>
      </c>
      <c r="E31" s="2189"/>
      <c r="F31" s="2183"/>
      <c r="G31" s="2170"/>
      <c r="H31" s="2170"/>
      <c r="I31" s="2170"/>
      <c r="J31" s="2170"/>
    </row>
    <row r="32" spans="1:10" ht="12.95" customHeight="1">
      <c r="A32" s="2184" t="s">
        <v>420</v>
      </c>
      <c r="B32" s="2181"/>
      <c r="C32" s="2181"/>
      <c r="D32" s="2181"/>
      <c r="E32" s="2189"/>
      <c r="F32" s="2183"/>
      <c r="G32" s="2170"/>
      <c r="H32" s="2170"/>
      <c r="I32" s="2170"/>
      <c r="J32" s="2170"/>
    </row>
    <row r="33" spans="1:10" ht="12.95" customHeight="1">
      <c r="A33" s="2184" t="s">
        <v>421</v>
      </c>
      <c r="B33" s="2181"/>
      <c r="C33" s="2181"/>
      <c r="D33" s="2181"/>
      <c r="E33" s="2189"/>
      <c r="F33" s="2183"/>
      <c r="G33" s="2170"/>
      <c r="H33" s="2170"/>
      <c r="I33" s="2170"/>
      <c r="J33" s="2170"/>
    </row>
    <row r="34" spans="1:10" ht="12.95" customHeight="1">
      <c r="A34" s="2184" t="s">
        <v>422</v>
      </c>
      <c r="B34" s="2181"/>
      <c r="C34" s="2181"/>
      <c r="D34" s="2181"/>
      <c r="E34" s="2189"/>
      <c r="F34" s="2183"/>
      <c r="G34" s="2170"/>
      <c r="H34" s="2170"/>
      <c r="I34" s="2170"/>
      <c r="J34" s="2170"/>
    </row>
    <row r="35" spans="1:10" ht="12.95" customHeight="1">
      <c r="A35" s="2184" t="s">
        <v>423</v>
      </c>
      <c r="B35" s="2181"/>
      <c r="C35" s="2181"/>
      <c r="D35" s="2181"/>
      <c r="E35" s="2189"/>
      <c r="F35" s="2183"/>
      <c r="G35" s="2170"/>
      <c r="H35" s="2170"/>
      <c r="I35" s="2170"/>
      <c r="J35" s="2170"/>
    </row>
    <row r="36" spans="1:10" ht="12.95" customHeight="1">
      <c r="A36" s="2184" t="s">
        <v>424</v>
      </c>
      <c r="B36" s="2181"/>
      <c r="C36" s="2181"/>
      <c r="D36" s="2181"/>
      <c r="E36" s="2189"/>
      <c r="F36" s="2183"/>
      <c r="G36" s="2170"/>
      <c r="H36" s="2170"/>
      <c r="I36" s="2170"/>
      <c r="J36" s="2170"/>
    </row>
    <row r="37" spans="1:10" ht="12.95" customHeight="1">
      <c r="A37" s="2184" t="s">
        <v>425</v>
      </c>
      <c r="B37" s="2181"/>
      <c r="C37" s="2181"/>
      <c r="D37" s="2181"/>
      <c r="E37" s="2189"/>
      <c r="F37" s="2183"/>
      <c r="G37" s="2170"/>
      <c r="H37" s="2170"/>
      <c r="I37" s="2170"/>
      <c r="J37" s="2170"/>
    </row>
    <row r="38" spans="1:10" ht="12.95" customHeight="1">
      <c r="A38" s="2184" t="s">
        <v>1261</v>
      </c>
      <c r="B38" s="2181"/>
      <c r="C38" s="2181"/>
      <c r="D38" s="2181"/>
      <c r="E38" s="2189"/>
      <c r="F38" s="2183"/>
      <c r="G38" s="2170"/>
      <c r="H38" s="2170"/>
      <c r="I38" s="2170"/>
      <c r="J38" s="2170"/>
    </row>
    <row r="39" spans="1:10" ht="12.95" customHeight="1">
      <c r="A39" s="2184" t="s">
        <v>426</v>
      </c>
      <c r="B39" s="2181"/>
      <c r="C39" s="2181"/>
      <c r="D39" s="2181"/>
      <c r="E39" s="2189"/>
      <c r="F39" s="2183"/>
      <c r="G39" s="2170"/>
      <c r="H39" s="2170"/>
      <c r="I39" s="2170"/>
      <c r="J39" s="2170"/>
    </row>
    <row r="40" spans="1:10" ht="12.95" customHeight="1">
      <c r="A40" s="2184" t="s">
        <v>427</v>
      </c>
      <c r="B40" s="2181"/>
      <c r="C40" s="2181"/>
      <c r="D40" s="2181"/>
      <c r="E40" s="2189"/>
      <c r="F40" s="2183"/>
      <c r="G40" s="2170"/>
      <c r="H40" s="2170"/>
      <c r="I40" s="2170"/>
      <c r="J40" s="2170"/>
    </row>
    <row r="41" spans="1:10" ht="12.95" customHeight="1">
      <c r="A41" s="2184" t="s">
        <v>465</v>
      </c>
      <c r="B41" s="2181"/>
      <c r="C41" s="2181"/>
      <c r="D41" s="2181"/>
      <c r="E41" s="2189"/>
      <c r="F41" s="2183"/>
      <c r="G41" s="2170"/>
      <c r="H41" s="2170"/>
      <c r="I41" s="2170"/>
      <c r="J41" s="2170"/>
    </row>
    <row r="42" spans="1:10" ht="12.95" customHeight="1">
      <c r="A42" s="2184" t="s">
        <v>428</v>
      </c>
      <c r="B42" s="2181"/>
      <c r="C42" s="2181"/>
      <c r="D42" s="2181"/>
      <c r="E42" s="2189"/>
      <c r="F42" s="2183"/>
      <c r="G42" s="2170"/>
      <c r="H42" s="2170"/>
      <c r="I42" s="2170"/>
      <c r="J42" s="2170"/>
    </row>
    <row r="43" spans="1:10" ht="12.95" customHeight="1">
      <c r="A43" s="2184" t="s">
        <v>429</v>
      </c>
      <c r="B43" s="2181"/>
      <c r="C43" s="2187"/>
      <c r="D43" s="2187"/>
      <c r="E43" s="2189"/>
      <c r="F43" s="2183"/>
      <c r="G43" s="2170"/>
      <c r="H43" s="2170"/>
      <c r="I43" s="2170"/>
      <c r="J43" s="2170"/>
    </row>
    <row r="44" spans="1:10" ht="12.95" customHeight="1">
      <c r="A44" s="2184" t="s">
        <v>430</v>
      </c>
      <c r="B44" s="2181"/>
      <c r="C44" s="2181"/>
      <c r="D44" s="2181"/>
      <c r="E44" s="2193"/>
      <c r="F44" s="2170"/>
      <c r="G44" s="2170"/>
      <c r="H44" s="2170"/>
      <c r="I44" s="2170"/>
      <c r="J44" s="2170"/>
    </row>
    <row r="45" spans="1:10" ht="14.25" customHeight="1">
      <c r="A45" s="2184" t="s">
        <v>1344</v>
      </c>
      <c r="B45" s="2181"/>
      <c r="C45" s="2181"/>
      <c r="D45" s="2181"/>
      <c r="E45" s="2193"/>
      <c r="F45" s="2170"/>
    </row>
    <row r="46" spans="1:10" ht="15.75" customHeight="1">
      <c r="A46" s="2194" t="s">
        <v>356</v>
      </c>
      <c r="B46" s="2195"/>
      <c r="C46" s="2196"/>
      <c r="D46" s="2470" t="s">
        <v>408</v>
      </c>
      <c r="E46" s="2193"/>
      <c r="F46" s="2170"/>
    </row>
    <row r="47" spans="1:10" ht="12.95" customHeight="1">
      <c r="A47" s="2197" t="s">
        <v>357</v>
      </c>
      <c r="B47" s="2195"/>
      <c r="C47" s="2196"/>
      <c r="D47" s="2196"/>
      <c r="E47" s="2193"/>
      <c r="F47" s="2170"/>
    </row>
    <row r="48" spans="1:10" ht="12.95" customHeight="1">
      <c r="A48" s="2197" t="s">
        <v>358</v>
      </c>
      <c r="B48" s="2195"/>
      <c r="C48" s="2196"/>
      <c r="D48" s="2196"/>
      <c r="E48" s="2193"/>
      <c r="F48" s="2170"/>
    </row>
    <row r="49" spans="1:5" ht="12" customHeight="1">
      <c r="A49" s="2198"/>
      <c r="B49" s="2198"/>
      <c r="C49" s="2198"/>
      <c r="D49" s="2198"/>
      <c r="E49" s="2199"/>
    </row>
    <row r="50" spans="1:5" ht="12" customHeight="1">
      <c r="A50" s="2198"/>
      <c r="B50" s="2198"/>
      <c r="C50" s="2198"/>
      <c r="D50" s="2198"/>
      <c r="E50" s="2199"/>
    </row>
    <row r="51" spans="1:5">
      <c r="A51" s="2199"/>
      <c r="B51" s="2199"/>
      <c r="C51" s="2199"/>
      <c r="D51" s="2199"/>
      <c r="E51" s="2199"/>
    </row>
    <row r="52" spans="1:5">
      <c r="A52" s="2199"/>
      <c r="B52" s="2199"/>
      <c r="C52" s="2199"/>
      <c r="D52" s="2199"/>
      <c r="E52" s="2199"/>
    </row>
    <row r="53" spans="1:5">
      <c r="A53" s="2199"/>
      <c r="B53" s="2199"/>
      <c r="C53" s="2199"/>
      <c r="D53" s="2199"/>
      <c r="E53" s="2199"/>
    </row>
    <row r="54" spans="1:5">
      <c r="A54" s="2199"/>
      <c r="B54" s="2199"/>
      <c r="C54" s="2199"/>
      <c r="D54" s="2199"/>
      <c r="E54" s="2199"/>
    </row>
    <row r="55" spans="1:5">
      <c r="A55" s="2199"/>
      <c r="B55" s="2199"/>
      <c r="C55" s="2199"/>
      <c r="D55" s="2199"/>
      <c r="E55" s="2199"/>
    </row>
    <row r="56" spans="1:5">
      <c r="A56" s="2199"/>
      <c r="B56" s="2199"/>
      <c r="C56" s="2199"/>
      <c r="D56" s="2199"/>
      <c r="E56" s="2199"/>
    </row>
    <row r="57" spans="1:5">
      <c r="A57" s="2199"/>
      <c r="B57" s="2199"/>
      <c r="C57" s="2199"/>
      <c r="D57" s="2199"/>
      <c r="E57" s="2199"/>
    </row>
    <row r="58" spans="1:5">
      <c r="A58" s="2199"/>
      <c r="B58" s="2199"/>
      <c r="C58" s="2199"/>
      <c r="D58" s="2199"/>
      <c r="E58" s="2199"/>
    </row>
    <row r="59" spans="1:5">
      <c r="A59" s="2199"/>
      <c r="B59" s="2199"/>
      <c r="C59" s="2199"/>
      <c r="D59" s="2199"/>
      <c r="E59" s="2199"/>
    </row>
    <row r="60" spans="1:5">
      <c r="A60" s="2199"/>
      <c r="B60" s="2199"/>
      <c r="C60" s="2199"/>
      <c r="D60" s="2199"/>
      <c r="E60" s="2199"/>
    </row>
    <row r="61" spans="1:5">
      <c r="A61" s="2199"/>
      <c r="B61" s="2199"/>
      <c r="C61" s="2199"/>
      <c r="D61" s="2199"/>
      <c r="E61" s="2199"/>
    </row>
    <row r="62" spans="1:5">
      <c r="A62" s="2199"/>
      <c r="B62" s="2199"/>
      <c r="C62" s="2199"/>
      <c r="D62" s="2199"/>
      <c r="E62" s="2199"/>
    </row>
    <row r="63" spans="1:5">
      <c r="A63" s="2199"/>
      <c r="B63" s="2199"/>
      <c r="C63" s="2199"/>
      <c r="D63" s="2199"/>
      <c r="E63" s="2199"/>
    </row>
    <row r="64" spans="1:5">
      <c r="A64" s="2199"/>
      <c r="B64" s="2199"/>
      <c r="C64" s="2199"/>
      <c r="D64" s="2199"/>
      <c r="E64" s="2199"/>
    </row>
    <row r="65" spans="1:5">
      <c r="A65" s="2199"/>
      <c r="B65" s="2199"/>
      <c r="C65" s="2199"/>
      <c r="D65" s="2199"/>
      <c r="E65" s="2199"/>
    </row>
    <row r="66" spans="1:5">
      <c r="A66" s="2199"/>
      <c r="B66" s="2199"/>
      <c r="C66" s="2199"/>
      <c r="D66" s="2199"/>
      <c r="E66" s="2199"/>
    </row>
    <row r="67" spans="1:5">
      <c r="A67" s="2199"/>
      <c r="B67" s="2199"/>
      <c r="C67" s="2199"/>
      <c r="D67" s="2199"/>
      <c r="E67" s="2199"/>
    </row>
    <row r="68" spans="1:5">
      <c r="A68" s="2199"/>
      <c r="B68" s="2199"/>
      <c r="C68" s="2199"/>
      <c r="D68" s="2199"/>
      <c r="E68" s="2199"/>
    </row>
    <row r="69" spans="1:5">
      <c r="A69" s="2199"/>
      <c r="B69" s="2199"/>
      <c r="C69" s="2199"/>
      <c r="D69" s="2199"/>
      <c r="E69" s="2199"/>
    </row>
    <row r="70" spans="1:5">
      <c r="A70" s="2199"/>
      <c r="B70" s="2199"/>
      <c r="C70" s="2199"/>
      <c r="D70" s="2199"/>
      <c r="E70" s="2199"/>
    </row>
    <row r="71" spans="1:5">
      <c r="A71" s="2199"/>
      <c r="B71" s="2199"/>
      <c r="C71" s="2199"/>
      <c r="D71" s="2199"/>
      <c r="E71" s="2199"/>
    </row>
    <row r="72" spans="1:5">
      <c r="A72" s="2199"/>
      <c r="B72" s="2199"/>
      <c r="C72" s="2199"/>
      <c r="D72" s="2199"/>
      <c r="E72" s="2199"/>
    </row>
    <row r="73" spans="1:5">
      <c r="A73" s="2199"/>
      <c r="B73" s="2199"/>
      <c r="C73" s="2199"/>
      <c r="D73" s="2199"/>
      <c r="E73" s="2199"/>
    </row>
    <row r="74" spans="1:5">
      <c r="A74" s="2199"/>
      <c r="B74" s="2199"/>
      <c r="C74" s="2199"/>
      <c r="D74" s="2199"/>
      <c r="E74" s="2199"/>
    </row>
    <row r="75" spans="1:5">
      <c r="A75" s="2199"/>
      <c r="B75" s="2199"/>
      <c r="C75" s="2199"/>
      <c r="D75" s="2199"/>
      <c r="E75" s="2199"/>
    </row>
    <row r="76" spans="1:5">
      <c r="A76" s="2199"/>
      <c r="B76" s="2199"/>
      <c r="C76" s="2199"/>
      <c r="D76" s="2199"/>
      <c r="E76" s="2199"/>
    </row>
    <row r="77" spans="1:5">
      <c r="A77" s="2199"/>
      <c r="B77" s="2199"/>
      <c r="C77" s="2199"/>
      <c r="D77" s="2199"/>
      <c r="E77" s="2199"/>
    </row>
    <row r="78" spans="1:5">
      <c r="A78" s="2199"/>
      <c r="B78" s="2199"/>
      <c r="C78" s="2199"/>
      <c r="D78" s="2199"/>
      <c r="E78" s="2199"/>
    </row>
    <row r="79" spans="1:5">
      <c r="A79" s="2199"/>
      <c r="B79" s="2199"/>
      <c r="C79" s="2199"/>
      <c r="D79" s="2199"/>
      <c r="E79" s="2199"/>
    </row>
    <row r="80" spans="1:5">
      <c r="A80" s="2199"/>
      <c r="B80" s="2199"/>
      <c r="C80" s="2199"/>
      <c r="D80" s="2199"/>
      <c r="E80" s="2199"/>
    </row>
    <row r="81" spans="1:5">
      <c r="A81" s="2199"/>
      <c r="B81" s="2199"/>
      <c r="C81" s="2199"/>
      <c r="D81" s="2199"/>
      <c r="E81" s="2199"/>
    </row>
    <row r="82" spans="1:5">
      <c r="A82" s="2199"/>
      <c r="B82" s="2199"/>
      <c r="C82" s="2199"/>
      <c r="D82" s="2199"/>
      <c r="E82" s="2199"/>
    </row>
    <row r="83" spans="1:5">
      <c r="A83" s="2199"/>
      <c r="B83" s="2199"/>
      <c r="C83" s="2199"/>
      <c r="D83" s="2199"/>
      <c r="E83" s="2199"/>
    </row>
    <row r="84" spans="1:5">
      <c r="A84" s="2199"/>
      <c r="B84" s="2199"/>
      <c r="C84" s="2199"/>
      <c r="D84" s="2199"/>
      <c r="E84" s="2199"/>
    </row>
    <row r="85" spans="1:5">
      <c r="A85" s="2199"/>
      <c r="B85" s="2199"/>
      <c r="C85" s="2199"/>
      <c r="D85" s="2199"/>
      <c r="E85" s="2199"/>
    </row>
    <row r="86" spans="1:5">
      <c r="A86" s="2199"/>
      <c r="B86" s="2199"/>
      <c r="C86" s="2199"/>
      <c r="D86" s="2199"/>
      <c r="E86" s="2199"/>
    </row>
    <row r="87" spans="1:5">
      <c r="A87" s="2199"/>
      <c r="B87" s="2199"/>
      <c r="C87" s="2199"/>
      <c r="D87" s="2199"/>
      <c r="E87" s="2199"/>
    </row>
    <row r="88" spans="1:5">
      <c r="A88" s="2199"/>
      <c r="B88" s="2199"/>
      <c r="C88" s="2199"/>
      <c r="D88" s="2199"/>
      <c r="E88" s="2199"/>
    </row>
    <row r="89" spans="1:5">
      <c r="A89" s="2199"/>
      <c r="B89" s="2199"/>
      <c r="C89" s="2199"/>
      <c r="D89" s="2199"/>
      <c r="E89" s="2199"/>
    </row>
    <row r="90" spans="1:5">
      <c r="A90" s="2199"/>
      <c r="B90" s="2199"/>
      <c r="C90" s="2199"/>
      <c r="D90" s="2199"/>
      <c r="E90" s="2199"/>
    </row>
    <row r="91" spans="1:5">
      <c r="A91" s="2199"/>
      <c r="B91" s="2199"/>
      <c r="C91" s="2199"/>
      <c r="D91" s="2199"/>
      <c r="E91" s="2199"/>
    </row>
    <row r="92" spans="1:5">
      <c r="A92" s="2199"/>
      <c r="B92" s="2199"/>
      <c r="C92" s="2199"/>
      <c r="D92" s="2199"/>
      <c r="E92" s="2199"/>
    </row>
    <row r="93" spans="1:5">
      <c r="A93" s="2199"/>
      <c r="B93" s="2199"/>
      <c r="C93" s="2199"/>
      <c r="D93" s="2199"/>
      <c r="E93" s="2199"/>
    </row>
    <row r="94" spans="1:5">
      <c r="A94" s="2199"/>
      <c r="B94" s="2199"/>
      <c r="C94" s="2199"/>
      <c r="D94" s="2199"/>
      <c r="E94" s="2199"/>
    </row>
    <row r="95" spans="1:5">
      <c r="A95" s="2199"/>
      <c r="B95" s="2199"/>
      <c r="C95" s="2199"/>
      <c r="D95" s="2199"/>
      <c r="E95" s="2199"/>
    </row>
    <row r="96" spans="1:5">
      <c r="A96" s="2199"/>
      <c r="B96" s="2199"/>
      <c r="C96" s="2199"/>
      <c r="D96" s="2199"/>
      <c r="E96" s="2199"/>
    </row>
    <row r="97" spans="1:5">
      <c r="A97" s="2199"/>
      <c r="B97" s="2199"/>
      <c r="C97" s="2199"/>
      <c r="D97" s="2199"/>
      <c r="E97" s="2199"/>
    </row>
    <row r="98" spans="1:5">
      <c r="A98" s="2199"/>
      <c r="B98" s="2199"/>
      <c r="C98" s="2199"/>
      <c r="D98" s="2199"/>
      <c r="E98" s="2199"/>
    </row>
    <row r="99" spans="1:5">
      <c r="A99" s="2199"/>
      <c r="B99" s="2199"/>
      <c r="C99" s="2199"/>
      <c r="D99" s="2199"/>
      <c r="E99" s="2199"/>
    </row>
    <row r="100" spans="1:5">
      <c r="A100" s="2199"/>
      <c r="B100" s="2199"/>
      <c r="C100" s="2199"/>
      <c r="D100" s="2199"/>
      <c r="E100" s="2199"/>
    </row>
    <row r="101" spans="1:5">
      <c r="A101" s="2199"/>
      <c r="B101" s="2199"/>
      <c r="C101" s="2199"/>
      <c r="D101" s="2199"/>
      <c r="E101" s="2199"/>
    </row>
    <row r="102" spans="1:5">
      <c r="A102" s="2199"/>
      <c r="B102" s="2199"/>
      <c r="C102" s="2199"/>
      <c r="D102" s="2199"/>
      <c r="E102" s="2199"/>
    </row>
    <row r="103" spans="1:5">
      <c r="A103" s="2199"/>
      <c r="B103" s="2199"/>
      <c r="C103" s="2199"/>
      <c r="D103" s="2199"/>
      <c r="E103" s="2199"/>
    </row>
    <row r="104" spans="1:5">
      <c r="A104" s="2199"/>
      <c r="B104" s="2199"/>
      <c r="C104" s="2199"/>
      <c r="D104" s="2199"/>
      <c r="E104" s="2199"/>
    </row>
    <row r="105" spans="1:5">
      <c r="A105" s="2199"/>
      <c r="B105" s="2199"/>
      <c r="C105" s="2199"/>
      <c r="D105" s="2199"/>
      <c r="E105" s="2199"/>
    </row>
    <row r="106" spans="1:5">
      <c r="A106" s="2199"/>
      <c r="B106" s="2199"/>
      <c r="C106" s="2199"/>
      <c r="D106" s="2199"/>
      <c r="E106" s="2199"/>
    </row>
    <row r="107" spans="1:5">
      <c r="A107" s="2199"/>
      <c r="B107" s="2199"/>
      <c r="C107" s="2199"/>
      <c r="D107" s="2199"/>
      <c r="E107" s="2199"/>
    </row>
    <row r="108" spans="1:5">
      <c r="A108" s="2199"/>
      <c r="B108" s="2199"/>
      <c r="C108" s="2199"/>
      <c r="D108" s="2199"/>
      <c r="E108" s="2199"/>
    </row>
    <row r="109" spans="1:5">
      <c r="A109" s="2199"/>
      <c r="B109" s="2199"/>
      <c r="C109" s="2199"/>
      <c r="D109" s="2199"/>
      <c r="E109" s="2199"/>
    </row>
    <row r="110" spans="1:5">
      <c r="A110" s="2199"/>
      <c r="B110" s="2199"/>
      <c r="C110" s="2199"/>
      <c r="D110" s="2199"/>
      <c r="E110" s="2199"/>
    </row>
    <row r="111" spans="1:5">
      <c r="A111" s="2199"/>
      <c r="B111" s="2199"/>
      <c r="C111" s="2199"/>
      <c r="D111" s="2199"/>
      <c r="E111" s="2199"/>
    </row>
    <row r="112" spans="1:5">
      <c r="A112" s="2199"/>
      <c r="B112" s="2199"/>
      <c r="C112" s="2199"/>
      <c r="D112" s="2199"/>
      <c r="E112" s="2199"/>
    </row>
    <row r="113" spans="1:5">
      <c r="A113" s="2199"/>
      <c r="B113" s="2199"/>
      <c r="C113" s="2199"/>
      <c r="D113" s="2199"/>
      <c r="E113" s="2199"/>
    </row>
    <row r="114" spans="1:5">
      <c r="A114" s="2199"/>
      <c r="B114" s="2199"/>
      <c r="C114" s="2199"/>
      <c r="D114" s="2199"/>
      <c r="E114" s="2199"/>
    </row>
    <row r="115" spans="1:5">
      <c r="A115" s="2199"/>
      <c r="B115" s="2199"/>
      <c r="C115" s="2199"/>
      <c r="D115" s="2199"/>
      <c r="E115" s="2199"/>
    </row>
    <row r="116" spans="1:5">
      <c r="A116" s="2199"/>
      <c r="B116" s="2199"/>
      <c r="C116" s="2199"/>
      <c r="D116" s="2199"/>
      <c r="E116" s="2199"/>
    </row>
    <row r="117" spans="1:5">
      <c r="A117" s="2199"/>
      <c r="B117" s="2199"/>
      <c r="C117" s="2199"/>
      <c r="D117" s="2199"/>
      <c r="E117" s="2199"/>
    </row>
    <row r="118" spans="1:5">
      <c r="A118" s="2199"/>
      <c r="B118" s="2199"/>
      <c r="C118" s="2199"/>
      <c r="D118" s="2199"/>
      <c r="E118" s="2199"/>
    </row>
    <row r="119" spans="1:5">
      <c r="A119" s="2199"/>
      <c r="B119" s="2199"/>
      <c r="C119" s="2199"/>
      <c r="D119" s="2199"/>
      <c r="E119" s="2199"/>
    </row>
    <row r="120" spans="1:5">
      <c r="A120" s="2199"/>
      <c r="B120" s="2199"/>
      <c r="C120" s="2199"/>
      <c r="D120" s="2199"/>
      <c r="E120" s="2199"/>
    </row>
    <row r="121" spans="1:5">
      <c r="A121" s="2199"/>
      <c r="B121" s="2199"/>
      <c r="C121" s="2199"/>
      <c r="D121" s="2199"/>
      <c r="E121" s="2199"/>
    </row>
    <row r="122" spans="1:5">
      <c r="A122" s="2199"/>
      <c r="B122" s="2199"/>
      <c r="C122" s="2199"/>
      <c r="D122" s="2199"/>
      <c r="E122" s="2199"/>
    </row>
    <row r="123" spans="1:5">
      <c r="A123" s="2199"/>
      <c r="B123" s="2199"/>
      <c r="C123" s="2199"/>
      <c r="D123" s="2199"/>
      <c r="E123" s="2199"/>
    </row>
    <row r="124" spans="1:5">
      <c r="A124" s="2199"/>
      <c r="B124" s="2199"/>
      <c r="C124" s="2199"/>
      <c r="D124" s="2199"/>
      <c r="E124" s="2199"/>
    </row>
    <row r="125" spans="1:5">
      <c r="A125" s="2199"/>
      <c r="B125" s="2199"/>
      <c r="C125" s="2199"/>
      <c r="D125" s="2199"/>
      <c r="E125" s="2199"/>
    </row>
    <row r="126" spans="1:5">
      <c r="A126" s="2199"/>
      <c r="B126" s="2199"/>
      <c r="C126" s="2199"/>
      <c r="D126" s="2199"/>
      <c r="E126" s="2199"/>
    </row>
    <row r="127" spans="1:5">
      <c r="A127" s="2199"/>
      <c r="B127" s="2199"/>
      <c r="C127" s="2199"/>
      <c r="D127" s="2199"/>
      <c r="E127" s="2199"/>
    </row>
    <row r="128" spans="1:5">
      <c r="A128" s="2199"/>
      <c r="B128" s="2199"/>
      <c r="C128" s="2199"/>
      <c r="D128" s="2199"/>
      <c r="E128" s="2199"/>
    </row>
    <row r="129" spans="1:5">
      <c r="A129" s="2199"/>
      <c r="B129" s="2199"/>
      <c r="C129" s="2199"/>
      <c r="D129" s="2199"/>
      <c r="E129" s="2199"/>
    </row>
    <row r="130" spans="1:5">
      <c r="A130" s="2199"/>
      <c r="B130" s="2199"/>
      <c r="C130" s="2199"/>
      <c r="D130" s="2199"/>
      <c r="E130" s="2199"/>
    </row>
    <row r="131" spans="1:5">
      <c r="A131" s="2199"/>
      <c r="B131" s="2199"/>
      <c r="C131" s="2199"/>
      <c r="D131" s="2199"/>
      <c r="E131" s="2199"/>
    </row>
    <row r="132" spans="1:5">
      <c r="A132" s="2199"/>
      <c r="B132" s="2199"/>
      <c r="C132" s="2199"/>
      <c r="D132" s="2199"/>
      <c r="E132" s="2199"/>
    </row>
    <row r="133" spans="1:5">
      <c r="A133" s="2199"/>
      <c r="B133" s="2199"/>
      <c r="C133" s="2199"/>
      <c r="D133" s="2199"/>
      <c r="E133" s="2199"/>
    </row>
    <row r="134" spans="1:5">
      <c r="A134" s="2199"/>
      <c r="B134" s="2199"/>
      <c r="C134" s="2199"/>
      <c r="D134" s="2199"/>
      <c r="E134" s="2199"/>
    </row>
    <row r="135" spans="1:5">
      <c r="A135" s="2199"/>
      <c r="B135" s="2199"/>
      <c r="C135" s="2199"/>
      <c r="D135" s="2199"/>
      <c r="E135" s="2199"/>
    </row>
    <row r="136" spans="1:5">
      <c r="A136" s="2199"/>
      <c r="B136" s="2199"/>
      <c r="C136" s="2199"/>
      <c r="D136" s="2199"/>
      <c r="E136" s="2199"/>
    </row>
    <row r="137" spans="1:5">
      <c r="A137" s="2199"/>
      <c r="B137" s="2199"/>
      <c r="C137" s="2199"/>
      <c r="D137" s="2199"/>
      <c r="E137" s="2199"/>
    </row>
    <row r="138" spans="1:5">
      <c r="A138" s="2199"/>
      <c r="B138" s="2199"/>
      <c r="C138" s="2199"/>
      <c r="D138" s="2199"/>
      <c r="E138" s="2199"/>
    </row>
    <row r="139" spans="1:5">
      <c r="A139" s="2199"/>
      <c r="B139" s="2199"/>
      <c r="C139" s="2199"/>
      <c r="D139" s="2199"/>
      <c r="E139" s="2199"/>
    </row>
    <row r="140" spans="1:5">
      <c r="A140" s="2199"/>
      <c r="B140" s="2199"/>
      <c r="C140" s="2199"/>
      <c r="D140" s="2199"/>
      <c r="E140" s="2199"/>
    </row>
    <row r="141" spans="1:5">
      <c r="A141" s="2199"/>
      <c r="B141" s="2199"/>
      <c r="C141" s="2199"/>
      <c r="D141" s="2199"/>
      <c r="E141" s="2199"/>
    </row>
    <row r="142" spans="1:5">
      <c r="A142" s="2199"/>
      <c r="B142" s="2199"/>
      <c r="C142" s="2199"/>
      <c r="D142" s="2199"/>
      <c r="E142" s="2199"/>
    </row>
    <row r="143" spans="1:5">
      <c r="A143" s="2199"/>
      <c r="B143" s="2199"/>
      <c r="C143" s="2199"/>
      <c r="D143" s="2199"/>
      <c r="E143" s="2199"/>
    </row>
    <row r="144" spans="1:5">
      <c r="A144" s="2199"/>
      <c r="B144" s="2199"/>
      <c r="C144" s="2199"/>
      <c r="D144" s="2199"/>
      <c r="E144" s="2199"/>
    </row>
    <row r="145" spans="1:5">
      <c r="A145" s="2199"/>
      <c r="B145" s="2199"/>
      <c r="C145" s="2199"/>
      <c r="D145" s="2199"/>
      <c r="E145" s="2199"/>
    </row>
    <row r="146" spans="1:5">
      <c r="A146" s="2199"/>
      <c r="B146" s="2199"/>
      <c r="C146" s="2199"/>
      <c r="D146" s="2199"/>
      <c r="E146" s="2199"/>
    </row>
    <row r="147" spans="1:5">
      <c r="A147" s="2199"/>
      <c r="B147" s="2199"/>
      <c r="C147" s="2199"/>
      <c r="D147" s="2199"/>
      <c r="E147" s="2199"/>
    </row>
    <row r="148" spans="1:5">
      <c r="A148" s="2199"/>
      <c r="B148" s="2199"/>
      <c r="C148" s="2199"/>
      <c r="D148" s="2199"/>
      <c r="E148" s="2199"/>
    </row>
    <row r="149" spans="1:5">
      <c r="A149" s="2199"/>
      <c r="B149" s="2199"/>
      <c r="C149" s="2199"/>
      <c r="D149" s="2199"/>
      <c r="E149" s="2199"/>
    </row>
    <row r="150" spans="1:5">
      <c r="A150" s="2199"/>
      <c r="B150" s="2199"/>
      <c r="C150" s="2199"/>
      <c r="D150" s="2199"/>
      <c r="E150" s="2199"/>
    </row>
    <row r="151" spans="1:5">
      <c r="A151" s="2199"/>
      <c r="B151" s="2199"/>
      <c r="C151" s="2199"/>
      <c r="D151" s="2199"/>
      <c r="E151" s="2199"/>
    </row>
    <row r="152" spans="1:5">
      <c r="A152" s="2199"/>
      <c r="B152" s="2199"/>
      <c r="C152" s="2199"/>
      <c r="D152" s="2199"/>
      <c r="E152" s="2199"/>
    </row>
    <row r="153" spans="1:5">
      <c r="A153" s="2199"/>
      <c r="B153" s="2199"/>
      <c r="C153" s="2199"/>
      <c r="D153" s="2199"/>
      <c r="E153" s="2199"/>
    </row>
    <row r="154" spans="1:5">
      <c r="A154" s="2199"/>
      <c r="B154" s="2199"/>
      <c r="C154" s="2199"/>
      <c r="D154" s="2199"/>
      <c r="E154" s="2199"/>
    </row>
    <row r="155" spans="1:5">
      <c r="A155" s="2199"/>
      <c r="B155" s="2199"/>
      <c r="C155" s="2199"/>
      <c r="D155" s="2199"/>
      <c r="E155" s="2199"/>
    </row>
    <row r="156" spans="1:5">
      <c r="A156" s="2199"/>
      <c r="B156" s="2199"/>
      <c r="C156" s="2199"/>
      <c r="D156" s="2199"/>
      <c r="E156" s="2199"/>
    </row>
    <row r="157" spans="1:5">
      <c r="A157" s="2199"/>
      <c r="B157" s="2199"/>
      <c r="C157" s="2199"/>
      <c r="D157" s="2199"/>
      <c r="E157" s="2199"/>
    </row>
    <row r="158" spans="1:5">
      <c r="A158" s="2199"/>
      <c r="B158" s="2199"/>
      <c r="C158" s="2199"/>
      <c r="D158" s="2199"/>
      <c r="E158" s="2199"/>
    </row>
    <row r="159" spans="1:5">
      <c r="A159" s="2199"/>
      <c r="B159" s="2199"/>
      <c r="C159" s="2199"/>
      <c r="D159" s="2199"/>
      <c r="E159" s="2199"/>
    </row>
    <row r="160" spans="1:5">
      <c r="A160" s="2199"/>
      <c r="B160" s="2199"/>
      <c r="C160" s="2199"/>
      <c r="D160" s="2199"/>
      <c r="E160" s="2199"/>
    </row>
    <row r="161" spans="1:5">
      <c r="A161" s="2199"/>
      <c r="B161" s="2199"/>
      <c r="C161" s="2199"/>
      <c r="D161" s="2199"/>
      <c r="E161" s="2199"/>
    </row>
    <row r="162" spans="1:5">
      <c r="A162" s="2199"/>
      <c r="B162" s="2199"/>
      <c r="C162" s="2199"/>
      <c r="D162" s="2199"/>
      <c r="E162" s="2199"/>
    </row>
  </sheetData>
  <sheetProtection password="CA55" sheet="1" objects="1" scenarios="1"/>
  <mergeCells count="6">
    <mergeCell ref="C8:D8"/>
    <mergeCell ref="B7:D7"/>
    <mergeCell ref="A1:D1"/>
    <mergeCell ref="A3:D3"/>
    <mergeCell ref="A4:D4"/>
    <mergeCell ref="A6:D6"/>
  </mergeCells>
  <phoneticPr fontId="101" type="noConversion"/>
  <printOptions verticalCentered="1"/>
  <pageMargins left="1.1417322834645669" right="0.75" top="0.59055118110236227" bottom="1" header="0.31496062992125984" footer="0"/>
  <pageSetup orientation="portrait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K105"/>
  <sheetViews>
    <sheetView showGridLines="0" workbookViewId="0">
      <selection activeCell="C38" sqref="C38"/>
    </sheetView>
  </sheetViews>
  <sheetFormatPr baseColWidth="10" defaultColWidth="8.33203125" defaultRowHeight="9"/>
  <cols>
    <col min="1" max="1" width="42" style="1697" customWidth="1"/>
    <col min="2" max="2" width="15.5" style="1697" customWidth="1"/>
    <col min="3" max="3" width="15.83203125" style="1697" customWidth="1"/>
    <col min="4" max="4" width="3" style="1697" customWidth="1"/>
    <col min="5" max="5" width="20.1640625" style="1697" customWidth="1"/>
    <col min="6" max="7" width="5.5" style="1697" customWidth="1"/>
    <col min="8" max="8" width="1" style="1697" customWidth="1"/>
    <col min="9" max="10" width="5.5" style="1697" customWidth="1"/>
    <col min="11" max="11" width="1" style="1697" customWidth="1"/>
    <col min="12" max="12" width="5" style="1697" customWidth="1"/>
    <col min="13" max="15" width="5.5" style="1697" customWidth="1"/>
    <col min="16" max="16" width="1" style="1697" customWidth="1"/>
    <col min="17" max="18" width="5.5" style="1697" customWidth="1"/>
    <col min="19" max="19" width="1" style="1697" customWidth="1"/>
    <col min="20" max="22" width="5.5" style="1697" customWidth="1"/>
    <col min="23" max="23" width="0" style="1697" hidden="1" customWidth="1"/>
    <col min="24" max="24" width="1" style="1697" customWidth="1"/>
    <col min="25" max="26" width="5.5" style="1697" customWidth="1"/>
    <col min="27" max="27" width="1" style="1697" customWidth="1"/>
    <col min="28" max="29" width="5.5" style="1697" customWidth="1"/>
    <col min="30" max="30" width="1" style="1697" customWidth="1"/>
    <col min="31" max="32" width="5.5" style="1697" customWidth="1"/>
    <col min="33" max="33" width="1" style="1697" customWidth="1"/>
    <col min="34" max="35" width="5.5" style="1697" customWidth="1"/>
    <col min="36" max="36" width="1" style="1697" customWidth="1"/>
    <col min="37" max="38" width="5.5" style="1697" customWidth="1"/>
    <col min="39" max="39" width="1" style="1697" customWidth="1"/>
    <col min="40" max="40" width="5" style="1697" customWidth="1"/>
    <col min="41" max="41" width="5.5" style="1697" customWidth="1"/>
    <col min="42" max="42" width="1" style="1697" customWidth="1"/>
    <col min="43" max="44" width="5.5" style="1697" customWidth="1"/>
    <col min="45" max="45" width="1" style="1697" customWidth="1"/>
    <col min="46" max="152" width="8.33203125" style="1697"/>
    <col min="153" max="153" width="47.83203125" style="1697" customWidth="1"/>
    <col min="154" max="205" width="8.33203125" style="1697"/>
    <col min="206" max="206" width="58.5" style="1697" customWidth="1"/>
    <col min="207" max="16384" width="8.33203125" style="1697"/>
  </cols>
  <sheetData>
    <row r="1" spans="1:63" ht="16.5" customHeight="1">
      <c r="A1" s="3570" t="s">
        <v>359</v>
      </c>
      <c r="B1" s="3570"/>
      <c r="C1" s="3570"/>
      <c r="D1" s="3570"/>
      <c r="E1" s="3570"/>
    </row>
    <row r="2" spans="1:63" ht="0.75" customHeight="1">
      <c r="A2" s="1698"/>
      <c r="B2" s="1698"/>
      <c r="C2" s="1698"/>
      <c r="D2" s="1698"/>
      <c r="E2" s="1698"/>
    </row>
    <row r="3" spans="1:63" ht="12" customHeight="1">
      <c r="A3" s="3571" t="s">
        <v>167</v>
      </c>
      <c r="B3" s="3571"/>
      <c r="C3" s="3571"/>
      <c r="D3" s="3571"/>
      <c r="E3" s="3571"/>
    </row>
    <row r="4" spans="1:63" ht="12.75" customHeight="1">
      <c r="A4" s="3571" t="s">
        <v>168</v>
      </c>
      <c r="B4" s="3571"/>
      <c r="C4" s="3571"/>
      <c r="D4" s="3571"/>
      <c r="E4" s="3571"/>
    </row>
    <row r="5" spans="1:63" ht="14.25">
      <c r="A5" s="3571" t="s">
        <v>275</v>
      </c>
      <c r="B5" s="3571"/>
      <c r="C5" s="3571"/>
      <c r="D5" s="3571"/>
      <c r="E5" s="3571"/>
    </row>
    <row r="6" spans="1:63" ht="3.75" hidden="1" customHeight="1">
      <c r="A6" s="1699"/>
      <c r="B6" s="1699"/>
      <c r="C6" s="1699"/>
      <c r="D6" s="1699"/>
      <c r="E6" s="1699"/>
    </row>
    <row r="7" spans="1:63" ht="15" customHeight="1">
      <c r="A7" s="3569" t="s">
        <v>197</v>
      </c>
      <c r="B7" s="3569"/>
      <c r="C7" s="3569"/>
      <c r="D7" s="3569"/>
      <c r="E7" s="3569"/>
      <c r="BK7" s="1700" t="s">
        <v>396</v>
      </c>
    </row>
    <row r="8" spans="1:63" ht="10.5" customHeight="1">
      <c r="A8" s="1701"/>
      <c r="B8" s="1702"/>
      <c r="C8" s="1703"/>
      <c r="D8" s="1704"/>
      <c r="E8" s="1702"/>
    </row>
    <row r="9" spans="1:63" ht="11.1" customHeight="1">
      <c r="A9" s="1705" t="s">
        <v>170</v>
      </c>
      <c r="B9" s="1706" t="s">
        <v>464</v>
      </c>
      <c r="C9" s="3565" t="s">
        <v>171</v>
      </c>
      <c r="D9" s="3566"/>
      <c r="E9" s="1707" t="s">
        <v>172</v>
      </c>
    </row>
    <row r="10" spans="1:63" ht="13.5" customHeight="1">
      <c r="A10" s="1708"/>
      <c r="B10" s="1709" t="s">
        <v>363</v>
      </c>
      <c r="C10" s="3567" t="s">
        <v>173</v>
      </c>
      <c r="D10" s="3568"/>
      <c r="E10" s="1710" t="s">
        <v>174</v>
      </c>
    </row>
    <row r="11" spans="1:63" ht="11.25" customHeight="1">
      <c r="A11" s="1711" t="s">
        <v>402</v>
      </c>
      <c r="B11" s="1712">
        <f>SUM(B12+B39+B86)</f>
        <v>21555</v>
      </c>
      <c r="C11" s="1713">
        <f>SUM(C12+C39+C86)</f>
        <v>1338</v>
      </c>
      <c r="D11" s="1714"/>
      <c r="E11" s="1714">
        <f>(B11/C11)</f>
        <v>16.109865470852018</v>
      </c>
    </row>
    <row r="12" spans="1:63" ht="10.5" customHeight="1">
      <c r="A12" s="1715" t="s">
        <v>175</v>
      </c>
      <c r="B12" s="1716">
        <f>SUM(B13+B17+B30)</f>
        <v>350</v>
      </c>
      <c r="C12" s="1717">
        <f>SUM(C17)</f>
        <v>20</v>
      </c>
      <c r="D12" s="1718"/>
      <c r="E12" s="1719"/>
    </row>
    <row r="13" spans="1:63" ht="11.1" customHeight="1">
      <c r="A13" s="1715" t="s">
        <v>176</v>
      </c>
      <c r="B13" s="2472">
        <f>SUM(B14:B16)</f>
        <v>15</v>
      </c>
      <c r="C13" s="2474"/>
      <c r="D13" s="2473"/>
      <c r="E13" s="2473"/>
    </row>
    <row r="14" spans="1:63" ht="9.75" customHeight="1">
      <c r="A14" s="2475" t="s">
        <v>1049</v>
      </c>
      <c r="B14" s="2476">
        <v>1</v>
      </c>
      <c r="C14" s="2477"/>
      <c r="D14" s="2478"/>
      <c r="E14" s="2478"/>
    </row>
    <row r="15" spans="1:63" ht="9.75" customHeight="1">
      <c r="A15" s="2475" t="s">
        <v>177</v>
      </c>
      <c r="B15" s="2476">
        <v>12</v>
      </c>
      <c r="C15" s="2477"/>
      <c r="D15" s="2478"/>
      <c r="E15" s="2478"/>
    </row>
    <row r="16" spans="1:63" ht="9.75" customHeight="1">
      <c r="A16" s="2475" t="s">
        <v>1221</v>
      </c>
      <c r="B16" s="2479">
        <v>2</v>
      </c>
      <c r="C16" s="2480"/>
      <c r="D16" s="2481"/>
      <c r="E16" s="2481"/>
    </row>
    <row r="17" spans="1:6" ht="11.1" customHeight="1">
      <c r="A17" s="1715" t="s">
        <v>736</v>
      </c>
      <c r="B17" s="1716">
        <f>SUM(B18:B29)</f>
        <v>279</v>
      </c>
      <c r="C17" s="1720">
        <f>SUM(C18:C38)</f>
        <v>20</v>
      </c>
      <c r="D17" s="1718"/>
      <c r="E17" s="1723"/>
      <c r="F17" s="1724"/>
    </row>
    <row r="18" spans="1:6" ht="9.75" customHeight="1">
      <c r="A18" s="2475" t="s">
        <v>1045</v>
      </c>
      <c r="B18" s="2479">
        <v>8</v>
      </c>
      <c r="C18" s="2480">
        <v>4</v>
      </c>
      <c r="D18" s="2481"/>
      <c r="E18" s="2482"/>
    </row>
    <row r="19" spans="1:6" ht="9.75" customHeight="1">
      <c r="A19" s="2475" t="s">
        <v>1314</v>
      </c>
      <c r="B19" s="2479">
        <v>39</v>
      </c>
      <c r="C19" s="2480">
        <v>9</v>
      </c>
      <c r="D19" s="2481"/>
      <c r="E19" s="2482"/>
    </row>
    <row r="20" spans="1:6" ht="9.75" customHeight="1">
      <c r="A20" s="2475" t="s">
        <v>1050</v>
      </c>
      <c r="B20" s="2479">
        <v>10</v>
      </c>
      <c r="C20" s="2480"/>
      <c r="D20" s="2481"/>
      <c r="E20" s="2482"/>
    </row>
    <row r="21" spans="1:6" ht="9.75" customHeight="1">
      <c r="A21" s="2475" t="s">
        <v>1051</v>
      </c>
      <c r="B21" s="2479">
        <v>15</v>
      </c>
      <c r="C21" s="2480"/>
      <c r="D21" s="2481"/>
      <c r="E21" s="2482"/>
    </row>
    <row r="22" spans="1:6" ht="9.75" customHeight="1">
      <c r="A22" s="2475" t="s">
        <v>1411</v>
      </c>
      <c r="B22" s="2479">
        <v>6</v>
      </c>
      <c r="C22" s="2480"/>
      <c r="D22" s="2481"/>
      <c r="E22" s="2481"/>
    </row>
    <row r="23" spans="1:6" ht="9.75" customHeight="1">
      <c r="A23" s="2475" t="s">
        <v>1312</v>
      </c>
      <c r="B23" s="2479">
        <v>6</v>
      </c>
      <c r="C23" s="2480"/>
      <c r="D23" s="2481"/>
      <c r="E23" s="2481"/>
    </row>
    <row r="24" spans="1:6" ht="9.75" customHeight="1">
      <c r="A24" s="2475" t="s">
        <v>1054</v>
      </c>
      <c r="B24" s="2479">
        <v>111</v>
      </c>
      <c r="C24" s="2480"/>
      <c r="D24" s="2481"/>
      <c r="E24" s="2481"/>
    </row>
    <row r="25" spans="1:6" ht="9.75" customHeight="1">
      <c r="A25" s="2475" t="s">
        <v>1315</v>
      </c>
      <c r="B25" s="2479">
        <v>19</v>
      </c>
      <c r="C25" s="2480">
        <v>7</v>
      </c>
      <c r="D25" s="2481"/>
      <c r="E25" s="2481"/>
    </row>
    <row r="26" spans="1:6" ht="9.75" customHeight="1">
      <c r="A26" s="2475" t="s">
        <v>1316</v>
      </c>
      <c r="B26" s="2479">
        <v>22</v>
      </c>
      <c r="C26" s="2480"/>
      <c r="D26" s="2481"/>
      <c r="E26" s="2482"/>
    </row>
    <row r="27" spans="1:6" ht="9.75" customHeight="1">
      <c r="A27" s="2475" t="s">
        <v>178</v>
      </c>
      <c r="B27" s="2479">
        <v>4</v>
      </c>
      <c r="C27" s="2480"/>
      <c r="D27" s="2481"/>
      <c r="E27" s="2482"/>
    </row>
    <row r="28" spans="1:6" ht="9.75" customHeight="1">
      <c r="A28" s="2475" t="s">
        <v>1318</v>
      </c>
      <c r="B28" s="2479">
        <v>22</v>
      </c>
      <c r="C28" s="2480"/>
      <c r="D28" s="2481"/>
      <c r="E28" s="2482"/>
    </row>
    <row r="29" spans="1:6" ht="9.75" customHeight="1">
      <c r="A29" s="2475" t="s">
        <v>1090</v>
      </c>
      <c r="B29" s="2479">
        <v>17</v>
      </c>
      <c r="C29" s="2480"/>
      <c r="D29" s="2481"/>
      <c r="E29" s="2482"/>
    </row>
    <row r="30" spans="1:6" ht="11.1" customHeight="1">
      <c r="A30" s="1715" t="s">
        <v>406</v>
      </c>
      <c r="B30" s="1716">
        <f>SUM(B31:B38)</f>
        <v>56</v>
      </c>
      <c r="C30" s="1717"/>
      <c r="D30" s="1718"/>
      <c r="E30" s="1719"/>
    </row>
    <row r="31" spans="1:6" ht="9.75" customHeight="1">
      <c r="A31" s="2483" t="s">
        <v>230</v>
      </c>
      <c r="B31" s="2476">
        <v>7</v>
      </c>
      <c r="C31" s="2484"/>
      <c r="D31" s="2478"/>
      <c r="E31" s="2485"/>
    </row>
    <row r="32" spans="1:6" ht="9.75" customHeight="1">
      <c r="A32" s="2475" t="s">
        <v>1320</v>
      </c>
      <c r="B32" s="2479">
        <v>6</v>
      </c>
      <c r="C32" s="2486"/>
      <c r="D32" s="2481"/>
      <c r="E32" s="2482"/>
    </row>
    <row r="33" spans="1:19" ht="9.75" customHeight="1">
      <c r="A33" s="2475" t="s">
        <v>1321</v>
      </c>
      <c r="B33" s="2479">
        <v>4</v>
      </c>
      <c r="C33" s="2486"/>
      <c r="D33" s="2481"/>
      <c r="E33" s="2482"/>
    </row>
    <row r="34" spans="1:19" ht="9.75" customHeight="1">
      <c r="A34" s="2475" t="s">
        <v>1322</v>
      </c>
      <c r="B34" s="2479">
        <v>6</v>
      </c>
      <c r="C34" s="2486"/>
      <c r="D34" s="2481"/>
      <c r="E34" s="2482"/>
    </row>
    <row r="35" spans="1:19" ht="9.75" customHeight="1">
      <c r="A35" s="2475" t="s">
        <v>1315</v>
      </c>
      <c r="B35" s="2479">
        <v>14</v>
      </c>
      <c r="C35" s="2486"/>
      <c r="D35" s="2481"/>
      <c r="E35" s="2482"/>
    </row>
    <row r="36" spans="1:19" ht="9.75" customHeight="1">
      <c r="A36" s="2475" t="s">
        <v>1323</v>
      </c>
      <c r="B36" s="2479">
        <v>7</v>
      </c>
      <c r="C36" s="2486"/>
      <c r="D36" s="2481"/>
      <c r="E36" s="2482"/>
    </row>
    <row r="37" spans="1:19" ht="9.75" customHeight="1">
      <c r="A37" s="2475" t="s">
        <v>1324</v>
      </c>
      <c r="B37" s="2479">
        <v>8</v>
      </c>
      <c r="C37" s="2486"/>
      <c r="D37" s="2481"/>
      <c r="E37" s="2482"/>
    </row>
    <row r="38" spans="1:19" ht="9.75" customHeight="1">
      <c r="A38" s="2475" t="s">
        <v>1325</v>
      </c>
      <c r="B38" s="2479">
        <v>4</v>
      </c>
      <c r="C38" s="2486"/>
      <c r="D38" s="2481"/>
      <c r="E38" s="2482"/>
    </row>
    <row r="39" spans="1:19" ht="11.1" customHeight="1">
      <c r="A39" s="1715" t="s">
        <v>706</v>
      </c>
      <c r="B39" s="1725">
        <f>SUM(B40+B43+B46+B52+B61+B64+B70+B73+B78+B79+B80+B81+B82)</f>
        <v>9156</v>
      </c>
      <c r="C39" s="1716">
        <f>SUM(C40+C43+C46+C52+C61+C64+C70+C73+C78+C79+C80+C81+C82)</f>
        <v>691</v>
      </c>
      <c r="D39" s="1718"/>
      <c r="E39" s="1719">
        <f>(B39/C39)</f>
        <v>13.250361794500723</v>
      </c>
    </row>
    <row r="40" spans="1:19" ht="9.9499999999999993" customHeight="1">
      <c r="A40" s="2493" t="s">
        <v>729</v>
      </c>
      <c r="B40" s="2494">
        <f>SUM(B41:B42)</f>
        <v>253</v>
      </c>
      <c r="C40" s="2495">
        <v>50</v>
      </c>
      <c r="D40" s="2496" t="s">
        <v>179</v>
      </c>
      <c r="E40" s="2497">
        <f>(B40/C40)</f>
        <v>5.0599999999999996</v>
      </c>
      <c r="F40" s="1726"/>
    </row>
    <row r="41" spans="1:19" ht="9.75" customHeight="1">
      <c r="A41" s="2487" t="s">
        <v>1150</v>
      </c>
      <c r="B41" s="2488">
        <v>187</v>
      </c>
      <c r="C41" s="2489"/>
      <c r="D41" s="2490"/>
      <c r="E41" s="2491"/>
    </row>
    <row r="42" spans="1:19" ht="9.75" customHeight="1">
      <c r="A42" s="2487" t="s">
        <v>1151</v>
      </c>
      <c r="B42" s="2488">
        <v>66</v>
      </c>
      <c r="C42" s="2489"/>
      <c r="D42" s="2490"/>
      <c r="E42" s="2491"/>
    </row>
    <row r="43" spans="1:19" ht="9.9499999999999993" customHeight="1">
      <c r="A43" s="2493" t="s">
        <v>1184</v>
      </c>
      <c r="B43" s="2494">
        <f>SUM(B44:B45)</f>
        <v>315</v>
      </c>
      <c r="C43" s="2495">
        <v>10</v>
      </c>
      <c r="D43" s="2496"/>
      <c r="E43" s="2497">
        <f>(B43/C43)</f>
        <v>31.5</v>
      </c>
      <c r="F43" s="1726"/>
      <c r="R43" s="1727"/>
      <c r="S43" s="1727"/>
    </row>
    <row r="44" spans="1:19" ht="9.75" customHeight="1">
      <c r="A44" s="2487" t="s">
        <v>1147</v>
      </c>
      <c r="B44" s="2488">
        <v>151</v>
      </c>
      <c r="C44" s="2489"/>
      <c r="D44" s="2490"/>
      <c r="E44" s="2491"/>
    </row>
    <row r="45" spans="1:19" ht="9.75" customHeight="1">
      <c r="A45" s="2487" t="s">
        <v>1148</v>
      </c>
      <c r="B45" s="2488">
        <v>164</v>
      </c>
      <c r="C45" s="2489"/>
      <c r="D45" s="2490"/>
      <c r="E45" s="2491"/>
    </row>
    <row r="46" spans="1:19" ht="9.9499999999999993" customHeight="1">
      <c r="A46" s="2493" t="s">
        <v>180</v>
      </c>
      <c r="B46" s="2494">
        <f>SUM(B47:B51)</f>
        <v>984</v>
      </c>
      <c r="C46" s="2495">
        <v>82</v>
      </c>
      <c r="D46" s="2496" t="s">
        <v>179</v>
      </c>
      <c r="E46" s="2497">
        <f>(B46/C46)</f>
        <v>12</v>
      </c>
    </row>
    <row r="47" spans="1:19" ht="9.75" customHeight="1">
      <c r="A47" s="2487" t="s">
        <v>1152</v>
      </c>
      <c r="B47" s="2488">
        <v>209</v>
      </c>
      <c r="C47" s="2492"/>
      <c r="D47" s="2490"/>
      <c r="E47" s="2490"/>
    </row>
    <row r="48" spans="1:19" ht="9.75" customHeight="1">
      <c r="A48" s="2487" t="s">
        <v>1153</v>
      </c>
      <c r="B48" s="2488">
        <v>176</v>
      </c>
      <c r="C48" s="2492"/>
      <c r="D48" s="2490"/>
      <c r="E48" s="2490"/>
    </row>
    <row r="49" spans="1:19" ht="9.75" customHeight="1">
      <c r="A49" s="2487" t="s">
        <v>1154</v>
      </c>
      <c r="B49" s="2488">
        <v>154</v>
      </c>
      <c r="C49" s="2492"/>
      <c r="D49" s="2490"/>
      <c r="E49" s="2490"/>
    </row>
    <row r="50" spans="1:19" ht="9.75" customHeight="1">
      <c r="A50" s="2487" t="s">
        <v>1155</v>
      </c>
      <c r="B50" s="2488">
        <v>379</v>
      </c>
      <c r="C50" s="2492"/>
      <c r="D50" s="2490"/>
      <c r="E50" s="2490"/>
    </row>
    <row r="51" spans="1:19" ht="9.75" customHeight="1">
      <c r="A51" s="2487" t="s">
        <v>1156</v>
      </c>
      <c r="B51" s="2488">
        <v>66</v>
      </c>
      <c r="C51" s="2492"/>
      <c r="D51" s="2490"/>
      <c r="E51" s="2490"/>
    </row>
    <row r="52" spans="1:19" ht="9.9499999999999993" customHeight="1">
      <c r="A52" s="2493" t="s">
        <v>1106</v>
      </c>
      <c r="B52" s="2494">
        <f>SUM(B53:B60)</f>
        <v>2495</v>
      </c>
      <c r="C52" s="2495">
        <f>SUM(C53:C60)</f>
        <v>72</v>
      </c>
      <c r="D52" s="2496"/>
      <c r="E52" s="2497">
        <f>(B52/C52)</f>
        <v>34.652777777777779</v>
      </c>
    </row>
    <row r="53" spans="1:19" ht="9.75" customHeight="1">
      <c r="A53" s="2487" t="s">
        <v>1157</v>
      </c>
      <c r="B53" s="2488">
        <v>486</v>
      </c>
      <c r="C53" s="2492">
        <v>50</v>
      </c>
      <c r="D53" s="2490" t="s">
        <v>179</v>
      </c>
      <c r="E53" s="2491">
        <f>(B53/C53)</f>
        <v>9.7200000000000006</v>
      </c>
    </row>
    <row r="54" spans="1:19" ht="9.75" customHeight="1">
      <c r="A54" s="2487" t="s">
        <v>1158</v>
      </c>
      <c r="B54" s="2488">
        <v>87</v>
      </c>
      <c r="C54" s="2492">
        <v>12</v>
      </c>
      <c r="D54" s="2490"/>
      <c r="E54" s="2491"/>
    </row>
    <row r="55" spans="1:19" ht="9.75" customHeight="1">
      <c r="A55" s="2487" t="s">
        <v>1159</v>
      </c>
      <c r="B55" s="2488">
        <v>41</v>
      </c>
      <c r="C55" s="2492">
        <v>10</v>
      </c>
      <c r="D55" s="2490"/>
      <c r="E55" s="2490"/>
    </row>
    <row r="56" spans="1:19" ht="9.75" customHeight="1">
      <c r="A56" s="2487" t="s">
        <v>1165</v>
      </c>
      <c r="B56" s="2488">
        <v>591</v>
      </c>
      <c r="C56" s="2492"/>
      <c r="D56" s="2490"/>
      <c r="E56" s="2490"/>
    </row>
    <row r="57" spans="1:19" ht="9.75" customHeight="1">
      <c r="A57" s="2487" t="s">
        <v>1166</v>
      </c>
      <c r="B57" s="2488">
        <v>51</v>
      </c>
      <c r="C57" s="2492"/>
      <c r="D57" s="2490"/>
      <c r="E57" s="2490"/>
    </row>
    <row r="58" spans="1:19" ht="9.75" customHeight="1">
      <c r="A58" s="2487" t="s">
        <v>1171</v>
      </c>
      <c r="B58" s="2488">
        <v>1097</v>
      </c>
      <c r="C58" s="2492"/>
      <c r="D58" s="2490"/>
      <c r="E58" s="2490"/>
    </row>
    <row r="59" spans="1:19" ht="9.75" customHeight="1">
      <c r="A59" s="2487" t="s">
        <v>1172</v>
      </c>
      <c r="B59" s="2488">
        <v>49</v>
      </c>
      <c r="C59" s="2492"/>
      <c r="D59" s="2490"/>
      <c r="E59" s="2491"/>
    </row>
    <row r="60" spans="1:19" ht="9.75" customHeight="1">
      <c r="A60" s="2487" t="s">
        <v>1173</v>
      </c>
      <c r="B60" s="2488">
        <v>93</v>
      </c>
      <c r="C60" s="2492"/>
      <c r="D60" s="2490"/>
      <c r="E60" s="2491"/>
    </row>
    <row r="61" spans="1:19" ht="9.9499999999999993" customHeight="1">
      <c r="A61" s="2493" t="s">
        <v>723</v>
      </c>
      <c r="B61" s="2494">
        <f>SUM(B62:B63)</f>
        <v>1509</v>
      </c>
      <c r="C61" s="2495">
        <f>SUM(C62:C63)</f>
        <v>62</v>
      </c>
      <c r="D61" s="2496"/>
      <c r="E61" s="2497">
        <f>(B61/C61)</f>
        <v>24.338709677419356</v>
      </c>
    </row>
    <row r="62" spans="1:19" ht="9.75" customHeight="1">
      <c r="A62" s="2487" t="s">
        <v>1160</v>
      </c>
      <c r="B62" s="2488">
        <v>1363</v>
      </c>
      <c r="C62" s="2489">
        <v>48</v>
      </c>
      <c r="D62" s="2490"/>
      <c r="E62" s="2491">
        <f>(B62/C62)</f>
        <v>28.395833333333332</v>
      </c>
    </row>
    <row r="63" spans="1:19" ht="9.75" customHeight="1">
      <c r="A63" s="2487" t="s">
        <v>1161</v>
      </c>
      <c r="B63" s="2488">
        <v>146</v>
      </c>
      <c r="C63" s="2489">
        <v>14</v>
      </c>
      <c r="D63" s="2490"/>
      <c r="E63" s="2491">
        <f>(B63/C63)</f>
        <v>10.428571428571429</v>
      </c>
    </row>
    <row r="64" spans="1:19" ht="9.9499999999999993" customHeight="1">
      <c r="A64" s="2493" t="s">
        <v>724</v>
      </c>
      <c r="B64" s="2494">
        <f>SUM(B65:B69)</f>
        <v>912</v>
      </c>
      <c r="C64" s="2495">
        <f>SUM(C65:C69)</f>
        <v>61</v>
      </c>
      <c r="D64" s="2496"/>
      <c r="E64" s="2497">
        <f>(B64/C64)</f>
        <v>14.950819672131148</v>
      </c>
      <c r="P64" s="1727"/>
      <c r="R64" s="1727"/>
      <c r="S64" s="1727"/>
    </row>
    <row r="65" spans="1:19" ht="9.75" customHeight="1">
      <c r="A65" s="2487" t="s">
        <v>1157</v>
      </c>
      <c r="B65" s="2488">
        <v>261</v>
      </c>
      <c r="C65" s="2492">
        <v>48</v>
      </c>
      <c r="D65" s="2490"/>
      <c r="E65" s="2491">
        <f>(B65/C65)</f>
        <v>5.4375</v>
      </c>
    </row>
    <row r="66" spans="1:19" ht="9.75" customHeight="1">
      <c r="A66" s="2487" t="s">
        <v>1159</v>
      </c>
      <c r="B66" s="2488">
        <v>49</v>
      </c>
      <c r="C66" s="2492"/>
      <c r="D66" s="2490"/>
      <c r="E66" s="2490"/>
    </row>
    <row r="67" spans="1:19" ht="9.75" customHeight="1">
      <c r="A67" s="2487" t="s">
        <v>1177</v>
      </c>
      <c r="B67" s="2488">
        <v>114</v>
      </c>
      <c r="C67" s="2492"/>
      <c r="D67" s="2490"/>
      <c r="E67" s="2490"/>
    </row>
    <row r="68" spans="1:19" ht="9.75" customHeight="1">
      <c r="A68" s="2487" t="s">
        <v>213</v>
      </c>
      <c r="B68" s="2488">
        <v>428</v>
      </c>
      <c r="C68" s="2492"/>
      <c r="D68" s="2490"/>
      <c r="E68" s="2490"/>
    </row>
    <row r="69" spans="1:19" ht="9.75" customHeight="1">
      <c r="A69" s="2487" t="s">
        <v>1052</v>
      </c>
      <c r="B69" s="2488">
        <v>60</v>
      </c>
      <c r="C69" s="2489">
        <v>13</v>
      </c>
      <c r="D69" s="2490"/>
      <c r="E69" s="2491">
        <f>(B69/C69)</f>
        <v>4.615384615384615</v>
      </c>
    </row>
    <row r="70" spans="1:19" ht="9.9499999999999993" customHeight="1">
      <c r="A70" s="2493" t="s">
        <v>731</v>
      </c>
      <c r="B70" s="2494">
        <f>SUM(B71:B72)</f>
        <v>503</v>
      </c>
      <c r="C70" s="2495">
        <v>62</v>
      </c>
      <c r="D70" s="2496" t="s">
        <v>179</v>
      </c>
      <c r="E70" s="2497">
        <f>(B70/C70)</f>
        <v>8.112903225806452</v>
      </c>
      <c r="P70" s="1727"/>
      <c r="R70" s="1727"/>
      <c r="S70" s="1727"/>
    </row>
    <row r="71" spans="1:19" ht="9.75" customHeight="1">
      <c r="A71" s="2475" t="s">
        <v>1213</v>
      </c>
      <c r="B71" s="2479">
        <v>453</v>
      </c>
      <c r="C71" s="2486"/>
      <c r="D71" s="2481"/>
      <c r="E71" s="2482"/>
      <c r="P71" s="1727"/>
      <c r="R71" s="1727"/>
      <c r="S71" s="1727"/>
    </row>
    <row r="72" spans="1:19" ht="9.75" customHeight="1">
      <c r="A72" s="2475" t="s">
        <v>1214</v>
      </c>
      <c r="B72" s="2479">
        <v>50</v>
      </c>
      <c r="C72" s="2486"/>
      <c r="D72" s="2481"/>
      <c r="E72" s="2482"/>
      <c r="P72" s="1727"/>
      <c r="R72" s="1727"/>
      <c r="S72" s="1727"/>
    </row>
    <row r="73" spans="1:19" ht="9.9499999999999993" customHeight="1">
      <c r="A73" s="2493" t="s">
        <v>732</v>
      </c>
      <c r="B73" s="2494">
        <f>SUM(B74:B77)</f>
        <v>141</v>
      </c>
      <c r="C73" s="2495">
        <v>21</v>
      </c>
      <c r="D73" s="2496" t="s">
        <v>179</v>
      </c>
      <c r="E73" s="2497">
        <f>(B73/C73)</f>
        <v>6.7142857142857144</v>
      </c>
      <c r="P73" s="1727"/>
      <c r="R73" s="1727"/>
      <c r="S73" s="1727"/>
    </row>
    <row r="74" spans="1:19" ht="9.75" customHeight="1">
      <c r="A74" s="2487" t="s">
        <v>1157</v>
      </c>
      <c r="B74" s="2488">
        <v>77</v>
      </c>
      <c r="C74" s="2492"/>
      <c r="D74" s="2490"/>
      <c r="E74" s="2490"/>
    </row>
    <row r="75" spans="1:19" ht="9.75" customHeight="1">
      <c r="A75" s="2487" t="s">
        <v>8</v>
      </c>
      <c r="B75" s="2488">
        <v>9</v>
      </c>
      <c r="C75" s="2492"/>
      <c r="D75" s="2490"/>
      <c r="E75" s="2490"/>
    </row>
    <row r="76" spans="1:19" ht="9.75" customHeight="1">
      <c r="A76" s="2487" t="s">
        <v>1181</v>
      </c>
      <c r="B76" s="2488">
        <v>31</v>
      </c>
      <c r="C76" s="2492"/>
      <c r="D76" s="2490"/>
      <c r="E76" s="2490"/>
    </row>
    <row r="77" spans="1:19" ht="9.75" customHeight="1">
      <c r="A77" s="2487" t="s">
        <v>1188</v>
      </c>
      <c r="B77" s="2488">
        <v>24</v>
      </c>
      <c r="C77" s="2492"/>
      <c r="D77" s="2490"/>
      <c r="E77" s="2490"/>
    </row>
    <row r="78" spans="1:19" ht="9.9499999999999993" customHeight="1">
      <c r="A78" s="2493" t="s">
        <v>182</v>
      </c>
      <c r="B78" s="2494">
        <v>55</v>
      </c>
      <c r="C78" s="2495">
        <v>12</v>
      </c>
      <c r="D78" s="2496"/>
      <c r="E78" s="2497">
        <f t="shared" ref="E78:E84" si="0">(B78/C78)</f>
        <v>4.583333333333333</v>
      </c>
      <c r="P78" s="1727"/>
      <c r="R78" s="1727"/>
      <c r="S78" s="1727"/>
    </row>
    <row r="79" spans="1:19" ht="9.9499999999999993" customHeight="1">
      <c r="A79" s="2493" t="s">
        <v>733</v>
      </c>
      <c r="B79" s="2494">
        <v>691</v>
      </c>
      <c r="C79" s="2495">
        <v>127</v>
      </c>
      <c r="D79" s="2496"/>
      <c r="E79" s="2497">
        <f t="shared" si="0"/>
        <v>5.4409448818897639</v>
      </c>
    </row>
    <row r="80" spans="1:19" ht="9.9499999999999993" customHeight="1">
      <c r="A80" s="2493" t="s">
        <v>1253</v>
      </c>
      <c r="B80" s="2494">
        <v>253</v>
      </c>
      <c r="C80" s="2495">
        <v>27</v>
      </c>
      <c r="D80" s="2496"/>
      <c r="E80" s="2497">
        <f t="shared" si="0"/>
        <v>9.3703703703703702</v>
      </c>
    </row>
    <row r="81" spans="1:5" ht="9.9499999999999993" customHeight="1">
      <c r="A81" s="2493" t="s">
        <v>183</v>
      </c>
      <c r="B81" s="2494">
        <v>322</v>
      </c>
      <c r="C81" s="2495">
        <v>43</v>
      </c>
      <c r="D81" s="2496"/>
      <c r="E81" s="2497">
        <f t="shared" si="0"/>
        <v>7.4883720930232558</v>
      </c>
    </row>
    <row r="82" spans="1:5" ht="9.9499999999999993" customHeight="1">
      <c r="A82" s="2493" t="s">
        <v>728</v>
      </c>
      <c r="B82" s="2494">
        <f>SUM(B83:B84)</f>
        <v>723</v>
      </c>
      <c r="C82" s="2495">
        <f>SUM(C83:C84)</f>
        <v>62</v>
      </c>
      <c r="D82" s="2496"/>
      <c r="E82" s="2512">
        <f t="shared" si="0"/>
        <v>11.661290322580646</v>
      </c>
    </row>
    <row r="83" spans="1:5" ht="9.75" customHeight="1">
      <c r="A83" s="2487" t="s">
        <v>27</v>
      </c>
      <c r="B83" s="2488">
        <v>670</v>
      </c>
      <c r="C83" s="2489">
        <v>51</v>
      </c>
      <c r="D83" s="2490"/>
      <c r="E83" s="2491">
        <f t="shared" si="0"/>
        <v>13.137254901960784</v>
      </c>
    </row>
    <row r="84" spans="1:5" ht="9.75" customHeight="1">
      <c r="A84" s="2487" t="s">
        <v>1226</v>
      </c>
      <c r="B84" s="2488">
        <v>53</v>
      </c>
      <c r="C84" s="2489">
        <v>11</v>
      </c>
      <c r="D84" s="2490"/>
      <c r="E84" s="2491">
        <f t="shared" si="0"/>
        <v>4.8181818181818183</v>
      </c>
    </row>
    <row r="85" spans="1:5" ht="9" hidden="1" customHeight="1">
      <c r="A85" s="1728"/>
      <c r="B85" s="1729"/>
      <c r="C85" s="1721"/>
      <c r="D85" s="1722"/>
      <c r="E85" s="1722"/>
    </row>
    <row r="86" spans="1:5" ht="11.1" customHeight="1">
      <c r="A86" s="1715" t="s">
        <v>380</v>
      </c>
      <c r="B86" s="1716">
        <f>SUM(B87:B102)</f>
        <v>12049</v>
      </c>
      <c r="C86" s="1717">
        <f>SUM(C87:C102)</f>
        <v>627</v>
      </c>
      <c r="D86" s="1718"/>
      <c r="E86" s="1719">
        <f t="shared" ref="E86:E102" si="1">(B86/C86)</f>
        <v>19.216905901116426</v>
      </c>
    </row>
    <row r="87" spans="1:5" ht="9.75" customHeight="1">
      <c r="A87" s="2475" t="s">
        <v>186</v>
      </c>
      <c r="B87" s="2479">
        <v>3383</v>
      </c>
      <c r="C87" s="2486">
        <v>187</v>
      </c>
      <c r="D87" s="2481"/>
      <c r="E87" s="2482">
        <f t="shared" si="1"/>
        <v>18.09090909090909</v>
      </c>
    </row>
    <row r="88" spans="1:5" ht="9.75" customHeight="1">
      <c r="A88" s="2475" t="s">
        <v>187</v>
      </c>
      <c r="B88" s="2479">
        <v>835</v>
      </c>
      <c r="C88" s="2486">
        <v>28</v>
      </c>
      <c r="D88" s="2481"/>
      <c r="E88" s="2482">
        <f t="shared" si="1"/>
        <v>29.821428571428573</v>
      </c>
    </row>
    <row r="89" spans="1:5" ht="9.75" customHeight="1">
      <c r="A89" s="2475" t="s">
        <v>188</v>
      </c>
      <c r="B89" s="2479">
        <v>1141</v>
      </c>
      <c r="C89" s="2486">
        <v>39</v>
      </c>
      <c r="D89" s="2481"/>
      <c r="E89" s="2482">
        <f t="shared" si="1"/>
        <v>29.256410256410255</v>
      </c>
    </row>
    <row r="90" spans="1:5" ht="9.75" customHeight="1">
      <c r="A90" s="2475" t="s">
        <v>189</v>
      </c>
      <c r="B90" s="2479">
        <v>970</v>
      </c>
      <c r="C90" s="2486">
        <v>34</v>
      </c>
      <c r="D90" s="2481"/>
      <c r="E90" s="2482">
        <f t="shared" si="1"/>
        <v>28.529411764705884</v>
      </c>
    </row>
    <row r="91" spans="1:5" ht="9.75" customHeight="1">
      <c r="A91" s="2475" t="s">
        <v>190</v>
      </c>
      <c r="B91" s="2479">
        <v>973</v>
      </c>
      <c r="C91" s="2486">
        <v>57</v>
      </c>
      <c r="D91" s="2481"/>
      <c r="E91" s="2482">
        <f t="shared" si="1"/>
        <v>17.07017543859649</v>
      </c>
    </row>
    <row r="92" spans="1:5" ht="9.75" customHeight="1">
      <c r="A92" s="2475" t="s">
        <v>1343</v>
      </c>
      <c r="B92" s="2479">
        <v>376</v>
      </c>
      <c r="C92" s="2486">
        <v>32</v>
      </c>
      <c r="D92" s="2481"/>
      <c r="E92" s="2482">
        <f t="shared" si="1"/>
        <v>11.75</v>
      </c>
    </row>
    <row r="93" spans="1:5" ht="9.75" customHeight="1">
      <c r="A93" s="2475" t="s">
        <v>191</v>
      </c>
      <c r="B93" s="2479">
        <v>559</v>
      </c>
      <c r="C93" s="2486">
        <v>27</v>
      </c>
      <c r="D93" s="2481"/>
      <c r="E93" s="2482">
        <f t="shared" si="1"/>
        <v>20.703703703703702</v>
      </c>
    </row>
    <row r="94" spans="1:5" ht="9.75" customHeight="1">
      <c r="A94" s="2475" t="s">
        <v>192</v>
      </c>
      <c r="B94" s="2479">
        <v>363</v>
      </c>
      <c r="C94" s="2486">
        <v>29</v>
      </c>
      <c r="D94" s="2481"/>
      <c r="E94" s="2482">
        <f t="shared" si="1"/>
        <v>12.517241379310345</v>
      </c>
    </row>
    <row r="95" spans="1:5" ht="9.75" customHeight="1">
      <c r="A95" s="2475" t="s">
        <v>193</v>
      </c>
      <c r="B95" s="2479">
        <v>255</v>
      </c>
      <c r="C95" s="2486">
        <v>16</v>
      </c>
      <c r="D95" s="2481"/>
      <c r="E95" s="2482">
        <f t="shared" si="1"/>
        <v>15.9375</v>
      </c>
    </row>
    <row r="96" spans="1:5" ht="9.75" customHeight="1">
      <c r="A96" s="2475" t="s">
        <v>194</v>
      </c>
      <c r="B96" s="2479">
        <v>293</v>
      </c>
      <c r="C96" s="2486">
        <v>20</v>
      </c>
      <c r="D96" s="2481"/>
      <c r="E96" s="2482">
        <f t="shared" si="1"/>
        <v>14.65</v>
      </c>
    </row>
    <row r="97" spans="1:5" ht="9.75" customHeight="1">
      <c r="A97" s="2475" t="s">
        <v>465</v>
      </c>
      <c r="B97" s="2479">
        <v>284</v>
      </c>
      <c r="C97" s="2486">
        <v>22</v>
      </c>
      <c r="D97" s="2481"/>
      <c r="E97" s="2482">
        <f t="shared" si="1"/>
        <v>12.909090909090908</v>
      </c>
    </row>
    <row r="98" spans="1:5" ht="9.75" customHeight="1">
      <c r="A98" s="2475" t="s">
        <v>428</v>
      </c>
      <c r="B98" s="2479">
        <v>223</v>
      </c>
      <c r="C98" s="2486">
        <v>14</v>
      </c>
      <c r="D98" s="2481"/>
      <c r="E98" s="2482">
        <f t="shared" si="1"/>
        <v>15.928571428571429</v>
      </c>
    </row>
    <row r="99" spans="1:5" ht="9.75" customHeight="1">
      <c r="A99" s="2475" t="s">
        <v>429</v>
      </c>
      <c r="B99" s="2479">
        <v>1623</v>
      </c>
      <c r="C99" s="2486">
        <v>77</v>
      </c>
      <c r="D99" s="2481"/>
      <c r="E99" s="2482">
        <f t="shared" si="1"/>
        <v>21.077922077922079</v>
      </c>
    </row>
    <row r="100" spans="1:5" ht="9.75" customHeight="1">
      <c r="A100" s="2475" t="s">
        <v>430</v>
      </c>
      <c r="B100" s="2479">
        <v>560</v>
      </c>
      <c r="C100" s="2486">
        <v>28</v>
      </c>
      <c r="D100" s="2481"/>
      <c r="E100" s="2482">
        <f t="shared" si="1"/>
        <v>20</v>
      </c>
    </row>
    <row r="101" spans="1:5" ht="9.75" customHeight="1">
      <c r="A101" s="2475" t="s">
        <v>431</v>
      </c>
      <c r="B101" s="2498">
        <v>92</v>
      </c>
      <c r="C101" s="2479">
        <v>7</v>
      </c>
      <c r="D101" s="2481"/>
      <c r="E101" s="2482">
        <f t="shared" si="1"/>
        <v>13.142857142857142</v>
      </c>
    </row>
    <row r="102" spans="1:5" ht="9.75" customHeight="1">
      <c r="A102" s="2475" t="s">
        <v>1298</v>
      </c>
      <c r="B102" s="2482">
        <v>119</v>
      </c>
      <c r="C102" s="2479">
        <v>10</v>
      </c>
      <c r="D102" s="2481"/>
      <c r="E102" s="2482">
        <f t="shared" si="1"/>
        <v>11.9</v>
      </c>
    </row>
    <row r="103" spans="1:5" ht="15" customHeight="1">
      <c r="A103" s="1730" t="s">
        <v>195</v>
      </c>
      <c r="B103" s="1731"/>
      <c r="C103" s="1731"/>
      <c r="D103" s="1731"/>
      <c r="E103" s="1732" t="s">
        <v>494</v>
      </c>
    </row>
    <row r="104" spans="1:5" ht="8.1" customHeight="1">
      <c r="A104" s="1700"/>
    </row>
    <row r="105" spans="1:5" ht="8.1" customHeight="1">
      <c r="A105" s="1700"/>
    </row>
  </sheetData>
  <sheetProtection password="CA55" sheet="1" objects="1" scenarios="1"/>
  <mergeCells count="7">
    <mergeCell ref="C9:D9"/>
    <mergeCell ref="C10:D10"/>
    <mergeCell ref="A7:E7"/>
    <mergeCell ref="A1:E1"/>
    <mergeCell ref="A3:E3"/>
    <mergeCell ref="A4:E4"/>
    <mergeCell ref="A5:E5"/>
  </mergeCells>
  <phoneticPr fontId="101" type="noConversion"/>
  <printOptions verticalCentered="1"/>
  <pageMargins left="1.8897637795275593" right="0.75" top="3.937007874015748E-2" bottom="1" header="0.35433070866141736" footer="0"/>
  <pageSetup scale="75" orientation="portrait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T47"/>
  <sheetViews>
    <sheetView showGridLines="0" workbookViewId="0">
      <selection activeCell="C38" sqref="C38"/>
    </sheetView>
  </sheetViews>
  <sheetFormatPr baseColWidth="10" defaultColWidth="6.83203125" defaultRowHeight="10.5"/>
  <cols>
    <col min="1" max="1" width="37.83203125" style="1733" customWidth="1"/>
    <col min="2" max="2" width="8.1640625" style="1733" customWidth="1"/>
    <col min="3" max="3" width="8.6640625" style="1733" customWidth="1"/>
    <col min="4" max="4" width="5.1640625" style="1733" customWidth="1"/>
    <col min="5" max="5" width="7.1640625" style="1733" customWidth="1"/>
    <col min="6" max="6" width="7.6640625" style="1733" customWidth="1"/>
    <col min="7" max="7" width="8.83203125" style="1733" customWidth="1"/>
    <col min="8" max="8" width="7" style="1733" customWidth="1"/>
    <col min="9" max="9" width="7.6640625" style="1733" customWidth="1"/>
    <col min="10" max="10" width="7" style="1733" customWidth="1"/>
    <col min="11" max="11" width="7.1640625" style="1733" customWidth="1"/>
    <col min="12" max="12" width="5.83203125" style="1733" customWidth="1"/>
    <col min="13" max="13" width="6.1640625" style="1733" customWidth="1"/>
    <col min="14" max="14" width="6.83203125" style="1733" customWidth="1"/>
    <col min="15" max="15" width="8.5" style="1733" customWidth="1"/>
    <col min="16" max="16" width="4.83203125" style="1733" customWidth="1"/>
    <col min="17" max="17" width="5.6640625" style="1733" customWidth="1"/>
    <col min="18" max="18" width="1.83203125" style="1733" customWidth="1"/>
    <col min="19" max="16384" width="6.83203125" style="1733"/>
  </cols>
  <sheetData>
    <row r="1" spans="1:20" ht="17.25" customHeight="1">
      <c r="A1" s="3577" t="s">
        <v>359</v>
      </c>
      <c r="B1" s="3577"/>
      <c r="C1" s="3577"/>
      <c r="D1" s="3577"/>
      <c r="E1" s="3577"/>
      <c r="F1" s="3577"/>
      <c r="G1" s="3577"/>
      <c r="H1" s="3577"/>
      <c r="I1" s="3577"/>
      <c r="J1" s="3577"/>
      <c r="K1" s="3577"/>
      <c r="L1" s="3577"/>
      <c r="M1" s="3577"/>
      <c r="N1" s="3577"/>
      <c r="O1" s="3577"/>
      <c r="P1" s="3577"/>
      <c r="Q1" s="3577"/>
    </row>
    <row r="2" spans="1:20" ht="2.25" customHeight="1">
      <c r="A2" s="1734"/>
      <c r="B2" s="1734"/>
      <c r="C2" s="1734"/>
      <c r="D2" s="1734"/>
      <c r="E2" s="1734"/>
      <c r="F2" s="1734"/>
      <c r="G2" s="1734"/>
      <c r="H2" s="1734"/>
      <c r="I2" s="1734"/>
      <c r="J2" s="1734"/>
      <c r="K2" s="1734"/>
      <c r="L2" s="1734"/>
      <c r="M2" s="1734"/>
      <c r="N2" s="1734"/>
      <c r="O2" s="1734"/>
      <c r="P2" s="1734"/>
      <c r="Q2" s="1734"/>
    </row>
    <row r="3" spans="1:20" ht="12.75" customHeight="1">
      <c r="A3" s="3578" t="s">
        <v>196</v>
      </c>
      <c r="B3" s="3578"/>
      <c r="C3" s="3578"/>
      <c r="D3" s="3578"/>
      <c r="E3" s="3578"/>
      <c r="F3" s="3578"/>
      <c r="G3" s="3578"/>
      <c r="H3" s="3578"/>
      <c r="I3" s="3578"/>
      <c r="J3" s="3578"/>
      <c r="K3" s="3578"/>
      <c r="L3" s="3578"/>
      <c r="M3" s="3578"/>
      <c r="N3" s="3578"/>
      <c r="O3" s="3578"/>
      <c r="P3" s="3578"/>
      <c r="Q3" s="3578"/>
    </row>
    <row r="4" spans="1:20" ht="13.5" customHeight="1">
      <c r="A4" s="3578" t="s">
        <v>1036</v>
      </c>
      <c r="B4" s="3578"/>
      <c r="C4" s="3578"/>
      <c r="D4" s="3578"/>
      <c r="E4" s="3578"/>
      <c r="F4" s="3578"/>
      <c r="G4" s="3578"/>
      <c r="H4" s="3578"/>
      <c r="I4" s="3578"/>
      <c r="J4" s="3578"/>
      <c r="K4" s="3578"/>
      <c r="L4" s="3578"/>
      <c r="M4" s="3578"/>
      <c r="N4" s="3578"/>
      <c r="O4" s="3578"/>
      <c r="P4" s="3578"/>
      <c r="Q4" s="3578"/>
    </row>
    <row r="5" spans="1:20" ht="3" customHeight="1">
      <c r="A5" s="1735"/>
      <c r="B5" s="1735"/>
      <c r="C5" s="1735"/>
      <c r="D5" s="1735"/>
      <c r="E5" s="1735"/>
      <c r="F5" s="1735"/>
      <c r="G5" s="1735"/>
      <c r="H5" s="1735"/>
      <c r="I5" s="1735"/>
      <c r="J5" s="1735"/>
      <c r="K5" s="1735"/>
      <c r="L5" s="1735"/>
      <c r="M5" s="1735"/>
      <c r="N5" s="1735"/>
      <c r="O5" s="1735"/>
      <c r="P5" s="1735"/>
      <c r="Q5" s="1735"/>
    </row>
    <row r="6" spans="1:20" ht="12.75" customHeight="1">
      <c r="A6" s="3577" t="s">
        <v>216</v>
      </c>
      <c r="B6" s="3577"/>
      <c r="C6" s="3577"/>
      <c r="D6" s="3577"/>
      <c r="E6" s="3577"/>
      <c r="F6" s="3577"/>
      <c r="G6" s="3577"/>
      <c r="H6" s="3577"/>
      <c r="I6" s="3577"/>
      <c r="J6" s="3577"/>
      <c r="K6" s="3577"/>
      <c r="L6" s="3577"/>
      <c r="M6" s="3577"/>
      <c r="N6" s="3577"/>
      <c r="O6" s="3577"/>
      <c r="P6" s="3577"/>
      <c r="Q6" s="3577"/>
    </row>
    <row r="7" spans="1:20" ht="9" customHeight="1">
      <c r="A7" s="2605"/>
      <c r="B7" s="2606"/>
      <c r="C7" s="2607"/>
      <c r="D7" s="2607"/>
      <c r="E7" s="2608"/>
      <c r="F7" s="2607"/>
      <c r="G7" s="2607"/>
      <c r="H7" s="2607"/>
      <c r="I7" s="2608"/>
      <c r="J7" s="2607"/>
      <c r="K7" s="2607"/>
      <c r="L7" s="2607"/>
      <c r="M7" s="2608"/>
      <c r="N7" s="2607"/>
      <c r="O7" s="2607"/>
      <c r="P7" s="2607"/>
      <c r="Q7" s="2608"/>
      <c r="R7" s="1740"/>
      <c r="S7" s="1740"/>
      <c r="T7" s="1740"/>
    </row>
    <row r="8" spans="1:20" ht="12" customHeight="1">
      <c r="A8" s="2609" t="s">
        <v>396</v>
      </c>
      <c r="B8" s="2610"/>
      <c r="C8" s="3572" t="s">
        <v>198</v>
      </c>
      <c r="D8" s="3576"/>
      <c r="E8" s="3573"/>
      <c r="F8" s="3572" t="s">
        <v>199</v>
      </c>
      <c r="G8" s="3576"/>
      <c r="H8" s="3576"/>
      <c r="I8" s="3573"/>
      <c r="J8" s="3572" t="s">
        <v>200</v>
      </c>
      <c r="K8" s="3576"/>
      <c r="L8" s="3576"/>
      <c r="M8" s="3573"/>
      <c r="N8" s="3572" t="s">
        <v>201</v>
      </c>
      <c r="O8" s="3576"/>
      <c r="P8" s="3576"/>
      <c r="Q8" s="3573"/>
      <c r="R8" s="1740"/>
      <c r="S8" s="1740"/>
      <c r="T8" s="1740"/>
    </row>
    <row r="9" spans="1:20" ht="12.75" customHeight="1">
      <c r="A9" s="2609" t="s">
        <v>411</v>
      </c>
      <c r="B9" s="2611" t="s">
        <v>418</v>
      </c>
      <c r="C9" s="2612" t="s">
        <v>202</v>
      </c>
      <c r="D9" s="3575" t="s">
        <v>1409</v>
      </c>
      <c r="E9" s="3574"/>
      <c r="F9" s="2613" t="s">
        <v>418</v>
      </c>
      <c r="G9" s="2612" t="s">
        <v>202</v>
      </c>
      <c r="H9" s="3575" t="s">
        <v>1409</v>
      </c>
      <c r="I9" s="3573"/>
      <c r="J9" s="2612" t="s">
        <v>418</v>
      </c>
      <c r="K9" s="2611" t="s">
        <v>202</v>
      </c>
      <c r="L9" s="3572" t="s">
        <v>1409</v>
      </c>
      <c r="M9" s="3574"/>
      <c r="N9" s="2613" t="s">
        <v>418</v>
      </c>
      <c r="O9" s="2611" t="s">
        <v>202</v>
      </c>
      <c r="P9" s="3572" t="s">
        <v>1409</v>
      </c>
      <c r="Q9" s="3573"/>
      <c r="R9" s="1740"/>
      <c r="S9" s="1740"/>
      <c r="T9" s="1740"/>
    </row>
    <row r="10" spans="1:20" ht="14.25" customHeight="1">
      <c r="A10" s="2614"/>
      <c r="B10" s="2615"/>
      <c r="C10" s="2616" t="s">
        <v>203</v>
      </c>
      <c r="D10" s="2617" t="s">
        <v>204</v>
      </c>
      <c r="E10" s="2618" t="s">
        <v>1360</v>
      </c>
      <c r="F10" s="2619"/>
      <c r="G10" s="2620" t="s">
        <v>203</v>
      </c>
      <c r="H10" s="2618" t="s">
        <v>204</v>
      </c>
      <c r="I10" s="2618" t="s">
        <v>1360</v>
      </c>
      <c r="J10" s="2615"/>
      <c r="K10" s="2620" t="s">
        <v>203</v>
      </c>
      <c r="L10" s="2618" t="s">
        <v>204</v>
      </c>
      <c r="M10" s="2618" t="s">
        <v>1360</v>
      </c>
      <c r="N10" s="2615"/>
      <c r="O10" s="2621" t="s">
        <v>203</v>
      </c>
      <c r="P10" s="2622" t="s">
        <v>204</v>
      </c>
      <c r="Q10" s="2623" t="s">
        <v>1360</v>
      </c>
      <c r="R10" s="1740"/>
      <c r="S10" s="1740"/>
      <c r="T10" s="1740"/>
    </row>
    <row r="11" spans="1:20" ht="15" customHeight="1">
      <c r="A11" s="2587" t="s">
        <v>364</v>
      </c>
      <c r="B11" s="2588">
        <f>SUM(B12+B16+B30)</f>
        <v>20</v>
      </c>
      <c r="C11" s="2590">
        <f>SUM(C12+C16+C30)</f>
        <v>17</v>
      </c>
      <c r="D11" s="2590">
        <f>(D16+D32)</f>
        <v>3</v>
      </c>
      <c r="E11" s="2589">
        <f>(D11/B11)*100</f>
        <v>15</v>
      </c>
      <c r="F11" s="2590">
        <f>(F16+F30)</f>
        <v>7</v>
      </c>
      <c r="G11" s="2590">
        <f>(G16+G30)</f>
        <v>4</v>
      </c>
      <c r="H11" s="2590">
        <f>(H16+H32)</f>
        <v>3</v>
      </c>
      <c r="I11" s="2589">
        <f>(H11/F11)*100</f>
        <v>42.857142857142854</v>
      </c>
      <c r="J11" s="2590">
        <f>(J16+J32)</f>
        <v>2</v>
      </c>
      <c r="K11" s="2590">
        <f>(K16+K32)</f>
        <v>2</v>
      </c>
      <c r="L11" s="2590"/>
      <c r="M11" s="2589"/>
      <c r="N11" s="2590">
        <f>(N16+N30)</f>
        <v>11</v>
      </c>
      <c r="O11" s="2590">
        <f>(O16+O30)</f>
        <v>11</v>
      </c>
      <c r="P11" s="2590"/>
      <c r="Q11" s="2592"/>
      <c r="R11" s="1764"/>
      <c r="S11" s="1740"/>
      <c r="T11" s="1740"/>
    </row>
    <row r="12" spans="1:20" ht="15" customHeight="1">
      <c r="A12" s="2587" t="s">
        <v>365</v>
      </c>
      <c r="B12" s="2593"/>
      <c r="C12" s="2594"/>
      <c r="D12" s="2594"/>
      <c r="E12" s="2594"/>
      <c r="F12" s="2594"/>
      <c r="G12" s="2626"/>
      <c r="H12" s="2626"/>
      <c r="I12" s="2626"/>
      <c r="J12" s="2626"/>
      <c r="K12" s="2626"/>
      <c r="L12" s="2626"/>
      <c r="M12" s="2626"/>
      <c r="N12" s="2626"/>
      <c r="O12" s="2626"/>
      <c r="P12" s="2626"/>
      <c r="Q12" s="2627"/>
      <c r="R12" s="1764"/>
      <c r="S12" s="1740"/>
      <c r="T12" s="1740"/>
    </row>
    <row r="13" spans="1:20" ht="15" customHeight="1">
      <c r="A13" s="2596" t="s">
        <v>1044</v>
      </c>
      <c r="B13" s="2593"/>
      <c r="C13" s="2594"/>
      <c r="D13" s="2594"/>
      <c r="E13" s="2594"/>
      <c r="F13" s="2624"/>
      <c r="G13" s="2628"/>
      <c r="H13" s="2628"/>
      <c r="I13" s="2628"/>
      <c r="J13" s="2628"/>
      <c r="K13" s="2628"/>
      <c r="L13" s="2628"/>
      <c r="M13" s="2628"/>
      <c r="N13" s="2628"/>
      <c r="O13" s="2628"/>
      <c r="P13" s="2628"/>
      <c r="Q13" s="2628"/>
      <c r="R13" s="1764"/>
      <c r="S13" s="1740"/>
      <c r="T13" s="1740"/>
    </row>
    <row r="14" spans="1:20" ht="15" customHeight="1">
      <c r="A14" s="2596" t="s">
        <v>1312</v>
      </c>
      <c r="B14" s="2593"/>
      <c r="C14" s="2594"/>
      <c r="D14" s="2594"/>
      <c r="E14" s="2594"/>
      <c r="F14" s="2624"/>
      <c r="G14" s="2628"/>
      <c r="H14" s="2628"/>
      <c r="I14" s="2628"/>
      <c r="J14" s="2628"/>
      <c r="K14" s="2628"/>
      <c r="L14" s="2628"/>
      <c r="M14" s="2628"/>
      <c r="N14" s="2628"/>
      <c r="O14" s="2628"/>
      <c r="P14" s="2628"/>
      <c r="Q14" s="2628"/>
      <c r="R14" s="1764"/>
      <c r="S14" s="1740"/>
      <c r="T14" s="1740"/>
    </row>
    <row r="15" spans="1:20" ht="15" customHeight="1">
      <c r="A15" s="2596" t="s">
        <v>1221</v>
      </c>
      <c r="B15" s="2597"/>
      <c r="C15" s="2598"/>
      <c r="D15" s="2598"/>
      <c r="E15" s="2598"/>
      <c r="F15" s="2624"/>
      <c r="G15" s="2628"/>
      <c r="H15" s="2628"/>
      <c r="I15" s="2629"/>
      <c r="J15" s="2628"/>
      <c r="K15" s="2628"/>
      <c r="L15" s="2628"/>
      <c r="M15" s="2628"/>
      <c r="N15" s="2628"/>
      <c r="O15" s="2628"/>
      <c r="P15" s="2628"/>
      <c r="Q15" s="2628"/>
      <c r="R15" s="1764"/>
      <c r="S15" s="1740"/>
      <c r="T15" s="1740"/>
    </row>
    <row r="16" spans="1:20" ht="15" customHeight="1">
      <c r="A16" s="2587" t="s">
        <v>367</v>
      </c>
      <c r="B16" s="2593">
        <f>SUM(B17:B29)</f>
        <v>20</v>
      </c>
      <c r="C16" s="2593">
        <f>SUM(C17:C29)</f>
        <v>17</v>
      </c>
      <c r="D16" s="2593">
        <f>SUM(D17:D29)</f>
        <v>3</v>
      </c>
      <c r="E16" s="2589">
        <f>(D16/B16)*100</f>
        <v>15</v>
      </c>
      <c r="F16" s="2593">
        <f>SUM(F17:F29)</f>
        <v>7</v>
      </c>
      <c r="G16" s="2593">
        <f>SUM(G17:G29)</f>
        <v>4</v>
      </c>
      <c r="H16" s="2593">
        <f>SUM(H17:H29)</f>
        <v>3</v>
      </c>
      <c r="I16" s="2629">
        <f>(H16/F16)*100</f>
        <v>42.857142857142854</v>
      </c>
      <c r="J16" s="2593">
        <f>SUM(J17:J29)</f>
        <v>2</v>
      </c>
      <c r="K16" s="2593">
        <f>SUM(K17:K29)</f>
        <v>2</v>
      </c>
      <c r="L16" s="2628"/>
      <c r="M16" s="2629"/>
      <c r="N16" s="2628">
        <f>SUM(N18:N29)</f>
        <v>11</v>
      </c>
      <c r="O16" s="2628">
        <f>SUM(O18:O29)</f>
        <v>11</v>
      </c>
      <c r="P16" s="2628"/>
      <c r="Q16" s="2628"/>
      <c r="R16" s="1764"/>
      <c r="S16" s="1740"/>
      <c r="T16" s="1740"/>
    </row>
    <row r="17" spans="1:20" ht="15" customHeight="1">
      <c r="A17" s="2596" t="s">
        <v>1395</v>
      </c>
      <c r="B17" s="2599">
        <f>SUM(C17:D17)</f>
        <v>4</v>
      </c>
      <c r="C17" s="2600">
        <f>SUM(G17+K17+O17)</f>
        <v>3</v>
      </c>
      <c r="D17" s="2600">
        <f>SUM(H17+L17+P17)</f>
        <v>1</v>
      </c>
      <c r="E17" s="2601">
        <f>(D17/B17)*100</f>
        <v>25</v>
      </c>
      <c r="F17" s="2625">
        <f>SUM(G17+H17)</f>
        <v>4</v>
      </c>
      <c r="G17" s="2628">
        <v>3</v>
      </c>
      <c r="H17" s="2628">
        <v>1</v>
      </c>
      <c r="I17" s="2630">
        <f>(H17/F17)*100</f>
        <v>25</v>
      </c>
      <c r="J17" s="2628"/>
      <c r="K17" s="2628"/>
      <c r="L17" s="2628"/>
      <c r="M17" s="2629"/>
      <c r="N17" s="2628"/>
      <c r="O17" s="2628"/>
      <c r="P17" s="2628"/>
      <c r="Q17" s="2628"/>
      <c r="R17" s="1764"/>
      <c r="S17" s="1740"/>
      <c r="T17" s="1740"/>
    </row>
    <row r="18" spans="1:20" ht="15" customHeight="1">
      <c r="A18" s="2596" t="s">
        <v>480</v>
      </c>
      <c r="B18" s="2599">
        <f>SUM(C18:D18)</f>
        <v>9</v>
      </c>
      <c r="C18" s="2600">
        <f>SUM(G18+K18+O18)</f>
        <v>7</v>
      </c>
      <c r="D18" s="2600">
        <f>SUM(H18+L18+P18)</f>
        <v>2</v>
      </c>
      <c r="E18" s="2601">
        <f>(D18/B18)*100</f>
        <v>22.222222222222221</v>
      </c>
      <c r="F18" s="2598">
        <f>SUM(G18+H18)</f>
        <v>3</v>
      </c>
      <c r="G18" s="2598">
        <v>1</v>
      </c>
      <c r="H18" s="2598">
        <v>2</v>
      </c>
      <c r="I18" s="2601">
        <f>(H18/F18)*100</f>
        <v>66.666666666666657</v>
      </c>
      <c r="J18" s="2600">
        <f>SUM(K18:L18)</f>
        <v>2</v>
      </c>
      <c r="K18" s="2598">
        <v>2</v>
      </c>
      <c r="L18" s="2598"/>
      <c r="M18" s="2601"/>
      <c r="N18" s="2600">
        <f>SUM(O18+P18)</f>
        <v>4</v>
      </c>
      <c r="O18" s="2598">
        <v>4</v>
      </c>
      <c r="P18" s="2598"/>
      <c r="Q18" s="2602"/>
      <c r="R18" s="1764"/>
      <c r="S18" s="1740"/>
      <c r="T18" s="1740"/>
    </row>
    <row r="19" spans="1:20" ht="15" customHeight="1">
      <c r="A19" s="2596" t="s">
        <v>1034</v>
      </c>
      <c r="B19" s="2599"/>
      <c r="C19" s="2600"/>
      <c r="D19" s="2600"/>
      <c r="E19" s="2601"/>
      <c r="F19" s="2598"/>
      <c r="G19" s="2598"/>
      <c r="H19" s="2598"/>
      <c r="I19" s="2601"/>
      <c r="J19" s="2600"/>
      <c r="K19" s="2598"/>
      <c r="L19" s="2598"/>
      <c r="M19" s="2601"/>
      <c r="N19" s="2600"/>
      <c r="O19" s="2598"/>
      <c r="P19" s="2598"/>
      <c r="Q19" s="2602"/>
      <c r="R19" s="1764"/>
      <c r="S19" s="1740"/>
      <c r="T19" s="1740"/>
    </row>
    <row r="20" spans="1:20" ht="15" customHeight="1">
      <c r="A20" s="2596" t="s">
        <v>1035</v>
      </c>
      <c r="B20" s="2599"/>
      <c r="C20" s="2600"/>
      <c r="D20" s="2600"/>
      <c r="E20" s="2601"/>
      <c r="F20" s="2598"/>
      <c r="G20" s="2598"/>
      <c r="H20" s="2598"/>
      <c r="I20" s="2601"/>
      <c r="J20" s="2600"/>
      <c r="K20" s="2598"/>
      <c r="L20" s="2598"/>
      <c r="M20" s="2601"/>
      <c r="N20" s="2600"/>
      <c r="O20" s="2598"/>
      <c r="P20" s="2598"/>
      <c r="Q20" s="2602"/>
      <c r="R20" s="1764"/>
      <c r="S20" s="1740"/>
      <c r="T20" s="1740"/>
    </row>
    <row r="21" spans="1:20" ht="15" customHeight="1">
      <c r="A21" s="2596" t="s">
        <v>1411</v>
      </c>
      <c r="B21" s="2597"/>
      <c r="C21" s="2598"/>
      <c r="D21" s="2598"/>
      <c r="E21" s="2598"/>
      <c r="F21" s="2598"/>
      <c r="G21" s="2598"/>
      <c r="H21" s="2598"/>
      <c r="I21" s="2598"/>
      <c r="J21" s="2598"/>
      <c r="K21" s="2598"/>
      <c r="L21" s="2598"/>
      <c r="M21" s="2598"/>
      <c r="N21" s="2598"/>
      <c r="O21" s="2598"/>
      <c r="P21" s="2598"/>
      <c r="Q21" s="2602"/>
      <c r="R21" s="1764"/>
      <c r="S21" s="1740"/>
      <c r="T21" s="1740"/>
    </row>
    <row r="22" spans="1:20" ht="15" customHeight="1">
      <c r="A22" s="2596" t="s">
        <v>1312</v>
      </c>
      <c r="B22" s="2597"/>
      <c r="C22" s="2598"/>
      <c r="D22" s="2598"/>
      <c r="E22" s="2598"/>
      <c r="F22" s="2598"/>
      <c r="G22" s="2598"/>
      <c r="H22" s="2598"/>
      <c r="I22" s="2598"/>
      <c r="J22" s="2598"/>
      <c r="K22" s="2598"/>
      <c r="L22" s="2598"/>
      <c r="M22" s="2598"/>
      <c r="N22" s="2598"/>
      <c r="O22" s="2598"/>
      <c r="P22" s="2598"/>
      <c r="Q22" s="2602"/>
      <c r="R22" s="1764"/>
      <c r="S22" s="1740"/>
      <c r="T22" s="1740"/>
    </row>
    <row r="23" spans="1:20" ht="15" customHeight="1">
      <c r="A23" s="2596" t="s">
        <v>1054</v>
      </c>
      <c r="B23" s="2597"/>
      <c r="C23" s="2598"/>
      <c r="D23" s="2598"/>
      <c r="E23" s="2598"/>
      <c r="F23" s="2598"/>
      <c r="G23" s="2598"/>
      <c r="H23" s="2598"/>
      <c r="I23" s="2598"/>
      <c r="J23" s="2598"/>
      <c r="K23" s="2598"/>
      <c r="L23" s="2598"/>
      <c r="M23" s="2598"/>
      <c r="N23" s="2598"/>
      <c r="O23" s="2598"/>
      <c r="P23" s="2598"/>
      <c r="Q23" s="2602"/>
      <c r="R23" s="1764"/>
      <c r="S23" s="1740"/>
      <c r="T23" s="1740"/>
    </row>
    <row r="24" spans="1:20" ht="15" customHeight="1">
      <c r="A24" s="2596" t="s">
        <v>1315</v>
      </c>
      <c r="B24" s="2599">
        <f>SUM(C24:D24)</f>
        <v>7</v>
      </c>
      <c r="C24" s="2600">
        <f>SUM(G24+K24+O24)</f>
        <v>7</v>
      </c>
      <c r="D24" s="2600"/>
      <c r="E24" s="2601"/>
      <c r="F24" s="2598"/>
      <c r="G24" s="2598"/>
      <c r="H24" s="2598"/>
      <c r="I24" s="2594"/>
      <c r="J24" s="2600"/>
      <c r="K24" s="2598"/>
      <c r="L24" s="2598"/>
      <c r="M24" s="2601"/>
      <c r="N24" s="2600">
        <f>SUM(O24+P24)</f>
        <v>7</v>
      </c>
      <c r="O24" s="2598">
        <v>7</v>
      </c>
      <c r="P24" s="2598"/>
      <c r="Q24" s="2602"/>
      <c r="R24" s="1764"/>
      <c r="S24" s="1740"/>
      <c r="T24" s="1740"/>
    </row>
    <row r="25" spans="1:20" ht="15" customHeight="1">
      <c r="A25" s="2596" t="s">
        <v>482</v>
      </c>
      <c r="B25" s="2599"/>
      <c r="C25" s="2600"/>
      <c r="D25" s="2600"/>
      <c r="E25" s="2601"/>
      <c r="F25" s="2598"/>
      <c r="G25" s="2598"/>
      <c r="H25" s="2598"/>
      <c r="I25" s="2601"/>
      <c r="J25" s="2598"/>
      <c r="K25" s="2598"/>
      <c r="L25" s="2598"/>
      <c r="M25" s="2598"/>
      <c r="N25" s="2598"/>
      <c r="O25" s="2598"/>
      <c r="P25" s="2598"/>
      <c r="Q25" s="2602"/>
      <c r="R25" s="1764"/>
      <c r="S25" s="1740"/>
      <c r="T25" s="1740"/>
    </row>
    <row r="26" spans="1:20" ht="15" customHeight="1">
      <c r="A26" s="2596" t="s">
        <v>1317</v>
      </c>
      <c r="B26" s="2599"/>
      <c r="C26" s="2600"/>
      <c r="D26" s="2600"/>
      <c r="E26" s="2601"/>
      <c r="F26" s="2598"/>
      <c r="G26" s="2598"/>
      <c r="H26" s="2598"/>
      <c r="I26" s="2601"/>
      <c r="J26" s="2598"/>
      <c r="K26" s="2598"/>
      <c r="L26" s="2598"/>
      <c r="M26" s="2598"/>
      <c r="N26" s="2598"/>
      <c r="O26" s="2598"/>
      <c r="P26" s="2598"/>
      <c r="Q26" s="2602"/>
      <c r="R26" s="1764"/>
      <c r="S26" s="1740"/>
      <c r="T26" s="1740"/>
    </row>
    <row r="27" spans="1:20" ht="15" customHeight="1">
      <c r="A27" s="2596" t="s">
        <v>1029</v>
      </c>
      <c r="B27" s="2599"/>
      <c r="C27" s="2600"/>
      <c r="D27" s="2600"/>
      <c r="E27" s="2601"/>
      <c r="F27" s="2598"/>
      <c r="G27" s="2598"/>
      <c r="H27" s="2598"/>
      <c r="I27" s="2601"/>
      <c r="J27" s="2598"/>
      <c r="K27" s="2598"/>
      <c r="L27" s="2598"/>
      <c r="M27" s="2598"/>
      <c r="N27" s="2598"/>
      <c r="O27" s="2598"/>
      <c r="P27" s="2598"/>
      <c r="Q27" s="2602"/>
      <c r="R27" s="1764"/>
      <c r="S27" s="1740"/>
      <c r="T27" s="1740"/>
    </row>
    <row r="28" spans="1:20" ht="15" customHeight="1">
      <c r="A28" s="2596" t="s">
        <v>1318</v>
      </c>
      <c r="B28" s="2599"/>
      <c r="C28" s="2600"/>
      <c r="D28" s="2600"/>
      <c r="E28" s="2601"/>
      <c r="F28" s="2598"/>
      <c r="G28" s="2598"/>
      <c r="H28" s="2598"/>
      <c r="I28" s="2601"/>
      <c r="J28" s="2598"/>
      <c r="K28" s="2598"/>
      <c r="L28" s="2598"/>
      <c r="M28" s="2598"/>
      <c r="N28" s="2598"/>
      <c r="O28" s="2598"/>
      <c r="P28" s="2598"/>
      <c r="Q28" s="2602"/>
      <c r="R28" s="1764"/>
      <c r="S28" s="1740"/>
      <c r="T28" s="1740"/>
    </row>
    <row r="29" spans="1:20" ht="15" customHeight="1">
      <c r="A29" s="2596" t="s">
        <v>1090</v>
      </c>
      <c r="B29" s="2599"/>
      <c r="C29" s="2600"/>
      <c r="D29" s="2600"/>
      <c r="E29" s="2601"/>
      <c r="F29" s="2598"/>
      <c r="G29" s="2598"/>
      <c r="H29" s="2598"/>
      <c r="I29" s="2601"/>
      <c r="J29" s="2600"/>
      <c r="K29" s="2598"/>
      <c r="L29" s="2598"/>
      <c r="M29" s="2601"/>
      <c r="N29" s="2598"/>
      <c r="O29" s="2598"/>
      <c r="P29" s="2598"/>
      <c r="Q29" s="2602"/>
      <c r="R29" s="1764"/>
      <c r="S29" s="1740"/>
      <c r="T29" s="1740"/>
    </row>
    <row r="30" spans="1:20" ht="15" customHeight="1">
      <c r="A30" s="2587" t="s">
        <v>373</v>
      </c>
      <c r="B30" s="2593"/>
      <c r="C30" s="2594"/>
      <c r="D30" s="2598"/>
      <c r="E30" s="2601"/>
      <c r="F30" s="2594"/>
      <c r="G30" s="2594"/>
      <c r="H30" s="2594"/>
      <c r="I30" s="2589"/>
      <c r="J30" s="2594"/>
      <c r="K30" s="2594"/>
      <c r="L30" s="2594"/>
      <c r="M30" s="2594"/>
      <c r="N30" s="2594"/>
      <c r="O30" s="2594"/>
      <c r="P30" s="2594"/>
      <c r="Q30" s="2595"/>
      <c r="R30" s="1764"/>
      <c r="S30" s="1740"/>
      <c r="T30" s="1740"/>
    </row>
    <row r="31" spans="1:20" ht="15" customHeight="1">
      <c r="A31" s="2596" t="s">
        <v>1030</v>
      </c>
      <c r="B31" s="2597"/>
      <c r="C31" s="2598"/>
      <c r="D31" s="2598"/>
      <c r="E31" s="2601"/>
      <c r="F31" s="2598"/>
      <c r="G31" s="2598"/>
      <c r="H31" s="2598"/>
      <c r="I31" s="2601"/>
      <c r="J31" s="2598"/>
      <c r="K31" s="2598"/>
      <c r="L31" s="2598"/>
      <c r="M31" s="2598"/>
      <c r="N31" s="2598"/>
      <c r="O31" s="2598"/>
      <c r="P31" s="2598"/>
      <c r="Q31" s="2602"/>
      <c r="R31" s="1764"/>
      <c r="S31" s="1740"/>
      <c r="T31" s="1740"/>
    </row>
    <row r="32" spans="1:20" ht="15" customHeight="1">
      <c r="A32" s="2596" t="s">
        <v>1320</v>
      </c>
      <c r="B32" s="2599"/>
      <c r="C32" s="2600"/>
      <c r="D32" s="2600"/>
      <c r="E32" s="2601"/>
      <c r="F32" s="2600"/>
      <c r="G32" s="2600"/>
      <c r="H32" s="2598"/>
      <c r="I32" s="2598"/>
      <c r="J32" s="2600"/>
      <c r="K32" s="2600"/>
      <c r="L32" s="2598"/>
      <c r="M32" s="2598"/>
      <c r="N32" s="2600"/>
      <c r="O32" s="2600"/>
      <c r="P32" s="2600"/>
      <c r="Q32" s="2603"/>
      <c r="R32" s="1764"/>
      <c r="S32" s="1740"/>
      <c r="T32" s="1740"/>
    </row>
    <row r="33" spans="1:20" ht="15" customHeight="1">
      <c r="A33" s="2596" t="s">
        <v>1321</v>
      </c>
      <c r="B33" s="2588"/>
      <c r="C33" s="2590"/>
      <c r="D33" s="2590"/>
      <c r="E33" s="2589"/>
      <c r="F33" s="2590"/>
      <c r="G33" s="2590"/>
      <c r="H33" s="2594"/>
      <c r="I33" s="2594"/>
      <c r="J33" s="2590"/>
      <c r="K33" s="2590"/>
      <c r="L33" s="2594"/>
      <c r="M33" s="2594"/>
      <c r="N33" s="2590"/>
      <c r="O33" s="2590"/>
      <c r="P33" s="2590"/>
      <c r="Q33" s="2591"/>
      <c r="R33" s="1764"/>
      <c r="S33" s="1740"/>
      <c r="T33" s="1740"/>
    </row>
    <row r="34" spans="1:20" ht="15" customHeight="1">
      <c r="A34" s="2596" t="s">
        <v>1322</v>
      </c>
      <c r="B34" s="2599"/>
      <c r="C34" s="2600"/>
      <c r="D34" s="2600"/>
      <c r="E34" s="2601"/>
      <c r="F34" s="2598"/>
      <c r="G34" s="2598"/>
      <c r="H34" s="2598"/>
      <c r="I34" s="2598"/>
      <c r="J34" s="2598"/>
      <c r="K34" s="2598"/>
      <c r="L34" s="2598"/>
      <c r="M34" s="2598"/>
      <c r="N34" s="2600"/>
      <c r="O34" s="2600"/>
      <c r="P34" s="2600"/>
      <c r="Q34" s="2603"/>
      <c r="R34" s="1764"/>
      <c r="S34" s="1740"/>
      <c r="T34" s="1740"/>
    </row>
    <row r="35" spans="1:20" ht="15" customHeight="1">
      <c r="A35" s="2596" t="s">
        <v>1315</v>
      </c>
      <c r="B35" s="2599"/>
      <c r="C35" s="2600"/>
      <c r="D35" s="2598"/>
      <c r="E35" s="2601"/>
      <c r="F35" s="2598"/>
      <c r="G35" s="2598"/>
      <c r="H35" s="2598"/>
      <c r="I35" s="2598"/>
      <c r="J35" s="2598"/>
      <c r="K35" s="2598"/>
      <c r="L35" s="2598"/>
      <c r="M35" s="2598"/>
      <c r="N35" s="2600"/>
      <c r="O35" s="2600"/>
      <c r="P35" s="2598"/>
      <c r="Q35" s="2603"/>
      <c r="R35" s="1764"/>
      <c r="S35" s="1740"/>
      <c r="T35" s="1740"/>
    </row>
    <row r="36" spans="1:20" ht="15" customHeight="1">
      <c r="A36" s="2596" t="s">
        <v>1323</v>
      </c>
      <c r="B36" s="2599"/>
      <c r="C36" s="2600"/>
      <c r="D36" s="2600"/>
      <c r="E36" s="2601"/>
      <c r="F36" s="2598"/>
      <c r="G36" s="2598"/>
      <c r="H36" s="2598"/>
      <c r="I36" s="2598"/>
      <c r="J36" s="2598"/>
      <c r="K36" s="2598"/>
      <c r="L36" s="2598"/>
      <c r="M36" s="2598"/>
      <c r="N36" s="2600"/>
      <c r="O36" s="2600"/>
      <c r="P36" s="2600"/>
      <c r="Q36" s="2603"/>
      <c r="R36" s="1764"/>
      <c r="S36" s="1740"/>
      <c r="T36" s="1740"/>
    </row>
    <row r="37" spans="1:20" ht="15" customHeight="1">
      <c r="A37" s="2596" t="s">
        <v>1324</v>
      </c>
      <c r="B37" s="2599"/>
      <c r="C37" s="2600"/>
      <c r="D37" s="2600"/>
      <c r="E37" s="2601"/>
      <c r="F37" s="2600"/>
      <c r="G37" s="2600"/>
      <c r="H37" s="2598"/>
      <c r="I37" s="2598"/>
      <c r="J37" s="2600"/>
      <c r="K37" s="2600"/>
      <c r="L37" s="2598"/>
      <c r="M37" s="2598"/>
      <c r="N37" s="2600"/>
      <c r="O37" s="2598"/>
      <c r="P37" s="2600"/>
      <c r="Q37" s="2603"/>
      <c r="R37" s="1764"/>
      <c r="S37" s="1740"/>
      <c r="T37" s="1740"/>
    </row>
    <row r="38" spans="1:20" ht="15" customHeight="1">
      <c r="A38" s="2596" t="s">
        <v>1325</v>
      </c>
      <c r="B38" s="2599"/>
      <c r="C38" s="2600"/>
      <c r="D38" s="2598"/>
      <c r="E38" s="2601"/>
      <c r="F38" s="2604"/>
      <c r="G38" s="2598"/>
      <c r="H38" s="2598"/>
      <c r="I38" s="2598"/>
      <c r="J38" s="2598"/>
      <c r="K38" s="2598"/>
      <c r="L38" s="2598"/>
      <c r="M38" s="2598"/>
      <c r="N38" s="2600"/>
      <c r="O38" s="2600"/>
      <c r="P38" s="2598"/>
      <c r="Q38" s="2602"/>
      <c r="R38" s="1764"/>
      <c r="S38" s="1740"/>
      <c r="T38" s="1740"/>
    </row>
    <row r="39" spans="1:20" ht="17.25" customHeight="1">
      <c r="A39" s="1818"/>
      <c r="B39" s="1819"/>
      <c r="C39" s="1819"/>
      <c r="D39" s="1819"/>
      <c r="E39" s="1819"/>
      <c r="F39" s="1819"/>
      <c r="G39" s="1819"/>
      <c r="H39" s="1819"/>
      <c r="I39" s="1820"/>
      <c r="J39" s="1819"/>
      <c r="K39" s="1819"/>
      <c r="L39" s="1819"/>
      <c r="M39" s="1820"/>
      <c r="N39" s="1819"/>
      <c r="O39" s="1821" t="s">
        <v>408</v>
      </c>
      <c r="P39" s="1821"/>
      <c r="Q39" s="1820"/>
      <c r="R39" s="1740"/>
      <c r="S39" s="1740"/>
      <c r="T39" s="1740"/>
    </row>
    <row r="40" spans="1:20" ht="9" customHeight="1">
      <c r="A40" s="1822"/>
      <c r="B40" s="1819"/>
      <c r="C40" s="1819"/>
      <c r="D40" s="1819"/>
      <c r="E40" s="1819"/>
      <c r="F40" s="1819"/>
      <c r="G40" s="1819"/>
      <c r="H40" s="1819"/>
      <c r="I40" s="1820"/>
      <c r="J40" s="1819"/>
      <c r="K40" s="1819"/>
      <c r="L40" s="1819"/>
      <c r="M40" s="1820"/>
      <c r="N40" s="1819"/>
      <c r="O40" s="1819"/>
      <c r="P40" s="1819"/>
      <c r="Q40" s="1820"/>
      <c r="R40" s="1740"/>
      <c r="S40" s="1740"/>
      <c r="T40" s="1740"/>
    </row>
    <row r="41" spans="1:20" ht="9" customHeight="1">
      <c r="A41" s="1822"/>
      <c r="B41" s="1819"/>
      <c r="C41" s="1819"/>
      <c r="D41" s="1819"/>
      <c r="E41" s="1819"/>
      <c r="F41" s="1819"/>
      <c r="G41" s="1819"/>
      <c r="H41" s="1819"/>
      <c r="I41" s="1820"/>
      <c r="J41" s="1819"/>
      <c r="K41" s="1819"/>
      <c r="L41" s="1819"/>
      <c r="M41" s="1820"/>
      <c r="N41" s="1819"/>
      <c r="O41" s="1819"/>
      <c r="P41" s="1819"/>
      <c r="Q41" s="1820"/>
      <c r="R41" s="1740"/>
      <c r="S41" s="1740"/>
      <c r="T41" s="1740"/>
    </row>
    <row r="42" spans="1:20" ht="9" customHeight="1">
      <c r="B42" s="1819"/>
      <c r="C42" s="1819"/>
      <c r="D42" s="1819"/>
      <c r="E42" s="1819"/>
      <c r="F42" s="1819"/>
      <c r="G42" s="1819"/>
      <c r="H42" s="1819"/>
      <c r="I42" s="1820"/>
      <c r="J42" s="1819"/>
      <c r="K42" s="1819"/>
      <c r="L42" s="1819"/>
      <c r="M42" s="1820"/>
      <c r="N42" s="1819"/>
      <c r="O42" s="1819"/>
      <c r="P42" s="1819"/>
      <c r="Q42" s="1820"/>
      <c r="R42" s="1740"/>
      <c r="S42" s="1740"/>
      <c r="T42" s="1740"/>
    </row>
    <row r="43" spans="1:20">
      <c r="A43" s="1823"/>
      <c r="Q43" s="1823"/>
    </row>
    <row r="45" spans="1:20" ht="8.1" customHeight="1">
      <c r="B45" s="1740"/>
      <c r="C45" s="1740"/>
      <c r="D45" s="1740"/>
      <c r="E45" s="1740"/>
      <c r="F45" s="1740"/>
      <c r="G45" s="1740"/>
      <c r="H45" s="1740"/>
      <c r="I45" s="1740"/>
      <c r="J45" s="1740"/>
      <c r="K45" s="1740"/>
      <c r="L45" s="1740"/>
      <c r="M45" s="1740"/>
      <c r="N45" s="1740"/>
      <c r="O45" s="1740"/>
      <c r="P45" s="1740"/>
    </row>
    <row r="46" spans="1:20" ht="8.1" customHeight="1">
      <c r="B46" s="1740"/>
      <c r="C46" s="1740"/>
      <c r="D46" s="1740"/>
      <c r="E46" s="1740"/>
      <c r="F46" s="1740"/>
      <c r="Q46" s="1823"/>
    </row>
    <row r="47" spans="1:20" ht="8.1" customHeight="1">
      <c r="B47" s="1740"/>
      <c r="C47" s="1740"/>
      <c r="D47" s="1740"/>
      <c r="E47" s="1740"/>
      <c r="F47" s="1740"/>
    </row>
  </sheetData>
  <sheetProtection password="CA55" sheet="1" objects="1" scenarios="1"/>
  <mergeCells count="12">
    <mergeCell ref="A1:Q1"/>
    <mergeCell ref="A3:Q3"/>
    <mergeCell ref="A6:Q6"/>
    <mergeCell ref="A4:Q4"/>
    <mergeCell ref="J8:M8"/>
    <mergeCell ref="P9:Q9"/>
    <mergeCell ref="L9:M9"/>
    <mergeCell ref="H9:I9"/>
    <mergeCell ref="D9:E9"/>
    <mergeCell ref="N8:Q8"/>
    <mergeCell ref="F8:I8"/>
    <mergeCell ref="C8:E8"/>
  </mergeCells>
  <phoneticPr fontId="101" type="noConversion"/>
  <printOptions horizontalCentered="1"/>
  <pageMargins left="0.35433070866141736" right="0.75" top="0.27559055118110237" bottom="1" header="0.19685039370078741" footer="0"/>
  <pageSetup firstPageNumber="53" orientation="landscape" useFirstPageNumber="1" horizontalDpi="300" verticalDpi="300" r:id="rId1"/>
  <headerFooter alignWithMargins="0">
    <oddHeader>&amp;R&amp;"Helv,Negrita"&amp;14&amp;P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AO76"/>
  <sheetViews>
    <sheetView showGridLines="0" workbookViewId="0">
      <selection activeCell="C38" sqref="C38"/>
    </sheetView>
  </sheetViews>
  <sheetFormatPr baseColWidth="10" defaultColWidth="6.83203125" defaultRowHeight="10.5"/>
  <cols>
    <col min="1" max="1" width="34.33203125" style="1733" customWidth="1"/>
    <col min="2" max="2" width="6.5" style="1733" customWidth="1"/>
    <col min="3" max="3" width="8.1640625" style="1733" customWidth="1"/>
    <col min="4" max="4" width="5.6640625" style="1733" customWidth="1"/>
    <col min="5" max="5" width="6.83203125" style="1733" customWidth="1"/>
    <col min="6" max="6" width="7.1640625" style="1733" customWidth="1"/>
    <col min="7" max="7" width="8.5" style="1733" customWidth="1"/>
    <col min="8" max="8" width="5.5" style="1733" customWidth="1"/>
    <col min="9" max="9" width="6.5" style="1733" customWidth="1"/>
    <col min="10" max="10" width="6.83203125" style="1733" customWidth="1"/>
    <col min="11" max="11" width="7" style="1733" customWidth="1"/>
    <col min="12" max="12" width="5.83203125" style="1733" customWidth="1"/>
    <col min="13" max="13" width="6.33203125" style="1733" customWidth="1"/>
    <col min="14" max="14" width="6.5" style="1733" customWidth="1"/>
    <col min="15" max="15" width="8" style="1733" customWidth="1"/>
    <col min="16" max="16" width="9.5" style="1733" customWidth="1"/>
    <col min="17" max="17" width="7.1640625" style="1733" customWidth="1"/>
    <col min="18" max="18" width="1.83203125" style="1733" customWidth="1"/>
    <col min="19" max="16384" width="6.83203125" style="1733"/>
  </cols>
  <sheetData>
    <row r="1" spans="1:20" ht="17.25" customHeight="1">
      <c r="A1" s="3582" t="s">
        <v>359</v>
      </c>
      <c r="B1" s="3582"/>
      <c r="C1" s="3582"/>
      <c r="D1" s="3582"/>
      <c r="E1" s="3582"/>
      <c r="F1" s="3582"/>
      <c r="G1" s="3582"/>
      <c r="H1" s="3582"/>
      <c r="I1" s="3582"/>
      <c r="J1" s="3582"/>
      <c r="K1" s="3582"/>
      <c r="L1" s="3582"/>
      <c r="M1" s="3582"/>
      <c r="N1" s="3582"/>
      <c r="O1" s="3582"/>
      <c r="P1" s="3582"/>
      <c r="Q1" s="3582"/>
    </row>
    <row r="2" spans="1:20" ht="2.25" customHeight="1">
      <c r="A2" s="1734"/>
      <c r="B2" s="1734"/>
      <c r="C2" s="1734"/>
      <c r="D2" s="1734"/>
      <c r="E2" s="1734"/>
      <c r="F2" s="1734"/>
      <c r="G2" s="1734"/>
      <c r="H2" s="1734"/>
      <c r="I2" s="1734"/>
      <c r="J2" s="1734"/>
      <c r="K2" s="1734"/>
      <c r="L2" s="1734"/>
      <c r="M2" s="1734"/>
      <c r="N2" s="1734"/>
      <c r="O2" s="1734"/>
      <c r="P2" s="1734"/>
      <c r="Q2" s="1734"/>
    </row>
    <row r="3" spans="1:20" ht="12.75" customHeight="1">
      <c r="A3" s="3583" t="s">
        <v>196</v>
      </c>
      <c r="B3" s="3583"/>
      <c r="C3" s="3583"/>
      <c r="D3" s="3583"/>
      <c r="E3" s="3583"/>
      <c r="F3" s="3583"/>
      <c r="G3" s="3583"/>
      <c r="H3" s="3583"/>
      <c r="I3" s="3583"/>
      <c r="J3" s="3583"/>
      <c r="K3" s="3583"/>
      <c r="L3" s="3583"/>
      <c r="M3" s="3583"/>
      <c r="N3" s="3583"/>
      <c r="O3" s="3583"/>
      <c r="P3" s="3583"/>
      <c r="Q3" s="3583"/>
    </row>
    <row r="4" spans="1:20" ht="13.5" customHeight="1">
      <c r="A4" s="3583" t="s">
        <v>1017</v>
      </c>
      <c r="B4" s="3583"/>
      <c r="C4" s="3583"/>
      <c r="D4" s="3583"/>
      <c r="E4" s="3583"/>
      <c r="F4" s="3583"/>
      <c r="G4" s="3583"/>
      <c r="H4" s="3583"/>
      <c r="I4" s="3583"/>
      <c r="J4" s="3583"/>
      <c r="K4" s="3583"/>
      <c r="L4" s="3583"/>
      <c r="M4" s="3583"/>
      <c r="N4" s="3583"/>
      <c r="O4" s="3583"/>
      <c r="P4" s="3583"/>
      <c r="Q4" s="3583"/>
    </row>
    <row r="5" spans="1:20" ht="3" customHeight="1">
      <c r="A5" s="1735"/>
      <c r="B5" s="1735"/>
      <c r="C5" s="1735"/>
      <c r="D5" s="1735"/>
      <c r="E5" s="1735"/>
      <c r="F5" s="1735"/>
      <c r="G5" s="1735"/>
      <c r="H5" s="1735"/>
      <c r="I5" s="1735"/>
      <c r="J5" s="1735"/>
      <c r="K5" s="1735"/>
      <c r="L5" s="1735"/>
      <c r="M5" s="1735"/>
      <c r="N5" s="1735"/>
      <c r="O5" s="1735"/>
      <c r="P5" s="1735"/>
      <c r="Q5" s="1735"/>
    </row>
    <row r="6" spans="1:20" ht="17.25" customHeight="1">
      <c r="A6" s="3584" t="s">
        <v>1031</v>
      </c>
      <c r="B6" s="3584"/>
      <c r="C6" s="3584"/>
      <c r="D6" s="3584"/>
      <c r="E6" s="3584"/>
      <c r="F6" s="3584"/>
      <c r="G6" s="3584"/>
      <c r="H6" s="3584"/>
      <c r="I6" s="3584"/>
      <c r="J6" s="3584"/>
      <c r="K6" s="3584"/>
      <c r="L6" s="3584"/>
      <c r="M6" s="3584"/>
      <c r="N6" s="3584"/>
      <c r="O6" s="3584"/>
      <c r="P6" s="3584"/>
      <c r="Q6" s="3584"/>
    </row>
    <row r="7" spans="1:20" ht="9" customHeight="1">
      <c r="A7" s="1736"/>
      <c r="B7" s="1737"/>
      <c r="C7" s="1738"/>
      <c r="D7" s="1738"/>
      <c r="E7" s="1739"/>
      <c r="F7" s="1738"/>
      <c r="G7" s="1738"/>
      <c r="H7" s="1738"/>
      <c r="I7" s="1739"/>
      <c r="J7" s="1738"/>
      <c r="K7" s="1738"/>
      <c r="L7" s="1738"/>
      <c r="M7" s="1739"/>
      <c r="N7" s="1738"/>
      <c r="O7" s="1738"/>
      <c r="P7" s="1738"/>
      <c r="Q7" s="1739"/>
      <c r="R7" s="1740"/>
      <c r="S7" s="1740"/>
      <c r="T7" s="1740"/>
    </row>
    <row r="8" spans="1:20" ht="12" customHeight="1">
      <c r="A8" s="1741" t="s">
        <v>396</v>
      </c>
      <c r="B8" s="1742"/>
      <c r="C8" s="3579" t="s">
        <v>198</v>
      </c>
      <c r="D8" s="3580"/>
      <c r="E8" s="3581"/>
      <c r="F8" s="3579" t="s">
        <v>199</v>
      </c>
      <c r="G8" s="3580"/>
      <c r="H8" s="3580"/>
      <c r="I8" s="3581"/>
      <c r="J8" s="3579" t="s">
        <v>200</v>
      </c>
      <c r="K8" s="3580"/>
      <c r="L8" s="3580"/>
      <c r="M8" s="3581"/>
      <c r="N8" s="3579" t="s">
        <v>201</v>
      </c>
      <c r="O8" s="3580"/>
      <c r="P8" s="3580"/>
      <c r="Q8" s="3581"/>
      <c r="R8" s="1740"/>
      <c r="S8" s="1740"/>
      <c r="T8" s="1740"/>
    </row>
    <row r="9" spans="1:20" ht="12.75" customHeight="1">
      <c r="A9" s="1741" t="s">
        <v>411</v>
      </c>
      <c r="B9" s="1743" t="s">
        <v>418</v>
      </c>
      <c r="C9" s="1744" t="s">
        <v>202</v>
      </c>
      <c r="D9" s="3586" t="s">
        <v>1409</v>
      </c>
      <c r="E9" s="3585"/>
      <c r="F9" s="1745" t="s">
        <v>418</v>
      </c>
      <c r="G9" s="1744" t="s">
        <v>202</v>
      </c>
      <c r="H9" s="3586" t="s">
        <v>1409</v>
      </c>
      <c r="I9" s="3581"/>
      <c r="J9" s="1744" t="s">
        <v>418</v>
      </c>
      <c r="K9" s="1743" t="s">
        <v>202</v>
      </c>
      <c r="L9" s="3579" t="s">
        <v>1409</v>
      </c>
      <c r="M9" s="3585"/>
      <c r="N9" s="1745" t="s">
        <v>418</v>
      </c>
      <c r="O9" s="1743" t="s">
        <v>202</v>
      </c>
      <c r="P9" s="3579" t="s">
        <v>1409</v>
      </c>
      <c r="Q9" s="3581"/>
      <c r="R9" s="1740"/>
      <c r="S9" s="1740"/>
      <c r="T9" s="1740"/>
    </row>
    <row r="10" spans="1:20" ht="14.25" customHeight="1">
      <c r="A10" s="1746"/>
      <c r="B10" s="1747"/>
      <c r="C10" s="1748" t="s">
        <v>203</v>
      </c>
      <c r="D10" s="1749" t="s">
        <v>204</v>
      </c>
      <c r="E10" s="1750" t="s">
        <v>1360</v>
      </c>
      <c r="F10" s="1751"/>
      <c r="G10" s="1752" t="s">
        <v>203</v>
      </c>
      <c r="H10" s="1750" t="s">
        <v>204</v>
      </c>
      <c r="I10" s="1750" t="s">
        <v>1360</v>
      </c>
      <c r="J10" s="1747"/>
      <c r="K10" s="1752" t="s">
        <v>203</v>
      </c>
      <c r="L10" s="1750" t="s">
        <v>204</v>
      </c>
      <c r="M10" s="1750" t="s">
        <v>1360</v>
      </c>
      <c r="N10" s="1747"/>
      <c r="O10" s="1753" t="s">
        <v>203</v>
      </c>
      <c r="P10" s="1754" t="s">
        <v>204</v>
      </c>
      <c r="Q10" s="1755" t="s">
        <v>1360</v>
      </c>
      <c r="R10" s="1740"/>
      <c r="S10" s="1740"/>
      <c r="T10" s="1740"/>
    </row>
    <row r="11" spans="1:20" ht="9" hidden="1" customHeight="1">
      <c r="A11" s="1756" t="s">
        <v>364</v>
      </c>
      <c r="B11" s="1757"/>
      <c r="C11" s="1762"/>
      <c r="D11" s="1762"/>
      <c r="E11" s="1760"/>
      <c r="F11" s="1762"/>
      <c r="G11" s="1762"/>
      <c r="H11" s="1762"/>
      <c r="I11" s="1760"/>
      <c r="J11" s="1762"/>
      <c r="K11" s="1762"/>
      <c r="L11" s="1762"/>
      <c r="M11" s="1760"/>
      <c r="N11" s="1762"/>
      <c r="O11" s="1762"/>
      <c r="P11" s="1762"/>
      <c r="Q11" s="1765"/>
      <c r="R11" s="1764"/>
      <c r="S11" s="1740"/>
      <c r="T11" s="1740"/>
    </row>
    <row r="12" spans="1:20" ht="9" hidden="1" customHeight="1">
      <c r="A12" s="1756" t="s">
        <v>365</v>
      </c>
      <c r="B12" s="1766"/>
      <c r="C12" s="1767"/>
      <c r="D12" s="1767"/>
      <c r="E12" s="1767"/>
      <c r="F12" s="1767"/>
      <c r="G12" s="1767"/>
      <c r="H12" s="1767"/>
      <c r="I12" s="1767"/>
      <c r="J12" s="1767"/>
      <c r="K12" s="1767"/>
      <c r="L12" s="1767"/>
      <c r="M12" s="1767"/>
      <c r="N12" s="1767"/>
      <c r="O12" s="1767"/>
      <c r="P12" s="1767"/>
      <c r="Q12" s="1768"/>
      <c r="R12" s="1764"/>
      <c r="S12" s="1740"/>
      <c r="T12" s="1740"/>
    </row>
    <row r="13" spans="1:20" ht="9" hidden="1" customHeight="1">
      <c r="A13" s="1769" t="s">
        <v>1312</v>
      </c>
      <c r="B13" s="1770"/>
      <c r="C13" s="1771"/>
      <c r="D13" s="1771"/>
      <c r="E13" s="1771"/>
      <c r="F13" s="1767"/>
      <c r="G13" s="1767"/>
      <c r="H13" s="1767"/>
      <c r="I13" s="1760"/>
      <c r="J13" s="1767"/>
      <c r="K13" s="1767"/>
      <c r="L13" s="1767"/>
      <c r="M13" s="1767"/>
      <c r="N13" s="1767"/>
      <c r="O13" s="1772"/>
      <c r="P13" s="1773"/>
      <c r="Q13" s="1768"/>
      <c r="R13" s="1764"/>
      <c r="S13" s="1740"/>
      <c r="T13" s="1740"/>
    </row>
    <row r="14" spans="1:20" ht="9" hidden="1" customHeight="1">
      <c r="A14" s="1756" t="s">
        <v>367</v>
      </c>
      <c r="B14" s="1766"/>
      <c r="C14" s="1773"/>
      <c r="D14" s="1773"/>
      <c r="E14" s="1760"/>
      <c r="F14" s="1774"/>
      <c r="G14" s="1773"/>
      <c r="H14" s="1773"/>
      <c r="I14" s="1760"/>
      <c r="J14" s="1774"/>
      <c r="K14" s="1773"/>
      <c r="L14" s="1775"/>
      <c r="M14" s="1760"/>
      <c r="N14" s="1774"/>
      <c r="O14" s="1775"/>
      <c r="P14" s="1768"/>
      <c r="Q14" s="1768"/>
      <c r="R14" s="1764"/>
      <c r="S14" s="1740"/>
      <c r="T14" s="1740"/>
    </row>
    <row r="15" spans="1:20" ht="9" hidden="1" customHeight="1">
      <c r="A15" s="1769" t="s">
        <v>480</v>
      </c>
      <c r="B15" s="1776"/>
      <c r="C15" s="1777"/>
      <c r="D15" s="1777"/>
      <c r="E15" s="1778"/>
      <c r="F15" s="1771"/>
      <c r="G15" s="1771"/>
      <c r="H15" s="1771"/>
      <c r="I15" s="1778"/>
      <c r="J15" s="1777"/>
      <c r="K15" s="1771"/>
      <c r="L15" s="1771"/>
      <c r="M15" s="1778"/>
      <c r="N15" s="1777"/>
      <c r="O15" s="1771"/>
      <c r="P15" s="1771"/>
      <c r="Q15" s="1779"/>
      <c r="R15" s="1764"/>
      <c r="S15" s="1740"/>
      <c r="T15" s="1740"/>
    </row>
    <row r="16" spans="1:20" ht="9" hidden="1" customHeight="1">
      <c r="A16" s="1769" t="s">
        <v>1412</v>
      </c>
      <c r="B16" s="1770"/>
      <c r="C16" s="1771"/>
      <c r="D16" s="1771"/>
      <c r="E16" s="1771"/>
      <c r="F16" s="1771"/>
      <c r="G16" s="1771"/>
      <c r="H16" s="1771"/>
      <c r="I16" s="1771"/>
      <c r="J16" s="1771"/>
      <c r="K16" s="1771"/>
      <c r="L16" s="1771"/>
      <c r="M16" s="1771"/>
      <c r="N16" s="1771"/>
      <c r="O16" s="1771"/>
      <c r="P16" s="1771"/>
      <c r="Q16" s="1779"/>
      <c r="R16" s="1764"/>
      <c r="S16" s="1740"/>
      <c r="T16" s="1740"/>
    </row>
    <row r="17" spans="1:20" ht="9" hidden="1" customHeight="1">
      <c r="A17" s="1769" t="s">
        <v>1315</v>
      </c>
      <c r="B17" s="1776"/>
      <c r="C17" s="1777"/>
      <c r="D17" s="1777"/>
      <c r="E17" s="1778"/>
      <c r="F17" s="1771"/>
      <c r="G17" s="1771"/>
      <c r="H17" s="1771"/>
      <c r="I17" s="1767"/>
      <c r="J17" s="1777"/>
      <c r="K17" s="1771"/>
      <c r="L17" s="1771"/>
      <c r="M17" s="1778"/>
      <c r="N17" s="1771"/>
      <c r="O17" s="1771"/>
      <c r="P17" s="1771"/>
      <c r="Q17" s="1779"/>
      <c r="R17" s="1764"/>
      <c r="S17" s="1740"/>
      <c r="T17" s="1740"/>
    </row>
    <row r="18" spans="1:20" ht="9" hidden="1" customHeight="1">
      <c r="A18" s="1769" t="s">
        <v>482</v>
      </c>
      <c r="B18" s="1776"/>
      <c r="C18" s="1777"/>
      <c r="D18" s="1777"/>
      <c r="E18" s="1778"/>
      <c r="F18" s="1771"/>
      <c r="G18" s="1771"/>
      <c r="H18" s="1771"/>
      <c r="I18" s="1778"/>
      <c r="J18" s="1771"/>
      <c r="K18" s="1771"/>
      <c r="L18" s="1771"/>
      <c r="M18" s="1771"/>
      <c r="N18" s="1771"/>
      <c r="O18" s="1771"/>
      <c r="P18" s="1771"/>
      <c r="Q18" s="1779"/>
      <c r="R18" s="1764"/>
      <c r="S18" s="1740"/>
      <c r="T18" s="1740"/>
    </row>
    <row r="19" spans="1:20" ht="9" hidden="1" customHeight="1">
      <c r="A19" s="1769" t="s">
        <v>1317</v>
      </c>
      <c r="B19" s="1776"/>
      <c r="C19" s="1777"/>
      <c r="D19" s="1777"/>
      <c r="E19" s="1778"/>
      <c r="F19" s="1771"/>
      <c r="G19" s="1771"/>
      <c r="H19" s="1771"/>
      <c r="I19" s="1778"/>
      <c r="J19" s="1771"/>
      <c r="K19" s="1771"/>
      <c r="L19" s="1771"/>
      <c r="M19" s="1771"/>
      <c r="N19" s="1771"/>
      <c r="O19" s="1771"/>
      <c r="P19" s="1771"/>
      <c r="Q19" s="1779"/>
      <c r="R19" s="1764"/>
      <c r="S19" s="1740"/>
      <c r="T19" s="1740"/>
    </row>
    <row r="20" spans="1:20" ht="9" hidden="1" customHeight="1">
      <c r="A20" s="1769" t="s">
        <v>1318</v>
      </c>
      <c r="B20" s="1776"/>
      <c r="C20" s="1777"/>
      <c r="D20" s="1777"/>
      <c r="E20" s="1778"/>
      <c r="F20" s="1771"/>
      <c r="G20" s="1771"/>
      <c r="H20" s="1771"/>
      <c r="I20" s="1778"/>
      <c r="J20" s="1771"/>
      <c r="K20" s="1771"/>
      <c r="L20" s="1771"/>
      <c r="M20" s="1771"/>
      <c r="N20" s="1771"/>
      <c r="O20" s="1771"/>
      <c r="P20" s="1771"/>
      <c r="Q20" s="1779"/>
      <c r="R20" s="1764"/>
      <c r="S20" s="1740"/>
      <c r="T20" s="1740"/>
    </row>
    <row r="21" spans="1:20" ht="9" hidden="1" customHeight="1">
      <c r="A21" s="1769" t="s">
        <v>205</v>
      </c>
      <c r="B21" s="1776"/>
      <c r="C21" s="1777"/>
      <c r="D21" s="1777"/>
      <c r="E21" s="1778"/>
      <c r="F21" s="1771"/>
      <c r="G21" s="1771"/>
      <c r="H21" s="1771"/>
      <c r="I21" s="1778"/>
      <c r="J21" s="1777"/>
      <c r="K21" s="1771"/>
      <c r="L21" s="1771"/>
      <c r="M21" s="1778"/>
      <c r="N21" s="1771"/>
      <c r="O21" s="1771"/>
      <c r="P21" s="1771"/>
      <c r="Q21" s="1779"/>
      <c r="R21" s="1764"/>
      <c r="S21" s="1740"/>
      <c r="T21" s="1740"/>
    </row>
    <row r="22" spans="1:20" ht="9" hidden="1" customHeight="1">
      <c r="A22" s="1756" t="s">
        <v>373</v>
      </c>
      <c r="B22" s="1766"/>
      <c r="C22" s="1767"/>
      <c r="D22" s="1771"/>
      <c r="E22" s="1778"/>
      <c r="F22" s="1767"/>
      <c r="G22" s="1767"/>
      <c r="H22" s="1767"/>
      <c r="I22" s="1760"/>
      <c r="J22" s="1767"/>
      <c r="K22" s="1767"/>
      <c r="L22" s="1767"/>
      <c r="M22" s="1767"/>
      <c r="N22" s="1767"/>
      <c r="O22" s="1767"/>
      <c r="P22" s="1767"/>
      <c r="Q22" s="1768"/>
      <c r="R22" s="1764"/>
      <c r="S22" s="1740"/>
      <c r="T22" s="1740"/>
    </row>
    <row r="23" spans="1:20" ht="9" hidden="1" customHeight="1">
      <c r="A23" s="1769" t="s">
        <v>1320</v>
      </c>
      <c r="B23" s="1776"/>
      <c r="C23" s="1777"/>
      <c r="D23" s="1777"/>
      <c r="E23" s="1778"/>
      <c r="F23" s="1777"/>
      <c r="G23" s="1777"/>
      <c r="H23" s="1771"/>
      <c r="I23" s="1771"/>
      <c r="J23" s="1777"/>
      <c r="K23" s="1777"/>
      <c r="L23" s="1771"/>
      <c r="M23" s="1771"/>
      <c r="N23" s="1777"/>
      <c r="O23" s="1777"/>
      <c r="P23" s="1777"/>
      <c r="Q23" s="1780"/>
      <c r="R23" s="1764"/>
      <c r="S23" s="1740"/>
      <c r="T23" s="1740"/>
    </row>
    <row r="24" spans="1:20" ht="9" hidden="1" customHeight="1">
      <c r="A24" s="1769" t="s">
        <v>1321</v>
      </c>
      <c r="B24" s="1757"/>
      <c r="C24" s="1762"/>
      <c r="D24" s="1762"/>
      <c r="E24" s="1760"/>
      <c r="F24" s="1762"/>
      <c r="G24" s="1762"/>
      <c r="H24" s="1767"/>
      <c r="I24" s="1767"/>
      <c r="J24" s="1762"/>
      <c r="K24" s="1762"/>
      <c r="L24" s="1767"/>
      <c r="M24" s="1767"/>
      <c r="N24" s="1762"/>
      <c r="O24" s="1762"/>
      <c r="P24" s="1762"/>
      <c r="Q24" s="1763"/>
      <c r="R24" s="1764"/>
      <c r="S24" s="1740"/>
      <c r="T24" s="1740"/>
    </row>
    <row r="25" spans="1:20" ht="9" hidden="1" customHeight="1">
      <c r="A25" s="1769" t="s">
        <v>1322</v>
      </c>
      <c r="B25" s="1776"/>
      <c r="C25" s="1777"/>
      <c r="D25" s="1777"/>
      <c r="E25" s="1778"/>
      <c r="F25" s="1771"/>
      <c r="G25" s="1771"/>
      <c r="H25" s="1771"/>
      <c r="I25" s="1771"/>
      <c r="J25" s="1771"/>
      <c r="K25" s="1771"/>
      <c r="L25" s="1771"/>
      <c r="M25" s="1771"/>
      <c r="N25" s="1777"/>
      <c r="O25" s="1777"/>
      <c r="P25" s="1777"/>
      <c r="Q25" s="1780"/>
      <c r="R25" s="1764"/>
      <c r="S25" s="1740"/>
      <c r="T25" s="1740"/>
    </row>
    <row r="26" spans="1:20" ht="9" hidden="1" customHeight="1">
      <c r="A26" s="1769" t="s">
        <v>1315</v>
      </c>
      <c r="B26" s="1776"/>
      <c r="C26" s="1777"/>
      <c r="D26" s="1771"/>
      <c r="E26" s="1778"/>
      <c r="F26" s="1771"/>
      <c r="G26" s="1771"/>
      <c r="H26" s="1771"/>
      <c r="I26" s="1771"/>
      <c r="J26" s="1771"/>
      <c r="K26" s="1771"/>
      <c r="L26" s="1771"/>
      <c r="M26" s="1771"/>
      <c r="N26" s="1777"/>
      <c r="O26" s="1777"/>
      <c r="P26" s="1771"/>
      <c r="Q26" s="1780"/>
      <c r="R26" s="1764"/>
      <c r="S26" s="1740"/>
      <c r="T26" s="1740"/>
    </row>
    <row r="27" spans="1:20" ht="9" hidden="1" customHeight="1">
      <c r="A27" s="1769" t="s">
        <v>1323</v>
      </c>
      <c r="B27" s="1776"/>
      <c r="C27" s="1777"/>
      <c r="D27" s="1777"/>
      <c r="E27" s="1778"/>
      <c r="F27" s="1771"/>
      <c r="G27" s="1771"/>
      <c r="H27" s="1771"/>
      <c r="I27" s="1771"/>
      <c r="J27" s="1771"/>
      <c r="K27" s="1771"/>
      <c r="L27" s="1771"/>
      <c r="M27" s="1771"/>
      <c r="N27" s="1777"/>
      <c r="O27" s="1777"/>
      <c r="P27" s="1777"/>
      <c r="Q27" s="1780"/>
      <c r="R27" s="1764"/>
      <c r="S27" s="1740"/>
      <c r="T27" s="1740"/>
    </row>
    <row r="28" spans="1:20" ht="9" hidden="1" customHeight="1">
      <c r="A28" s="1769" t="s">
        <v>1324</v>
      </c>
      <c r="B28" s="1776"/>
      <c r="C28" s="1777"/>
      <c r="D28" s="1777"/>
      <c r="E28" s="1778"/>
      <c r="F28" s="1777"/>
      <c r="G28" s="1777"/>
      <c r="H28" s="1771"/>
      <c r="I28" s="1771"/>
      <c r="J28" s="1777"/>
      <c r="K28" s="1777"/>
      <c r="L28" s="1771"/>
      <c r="M28" s="1771"/>
      <c r="N28" s="1777"/>
      <c r="O28" s="1771"/>
      <c r="P28" s="1777"/>
      <c r="Q28" s="1780"/>
      <c r="R28" s="1764"/>
      <c r="S28" s="1740"/>
      <c r="T28" s="1740"/>
    </row>
    <row r="29" spans="1:20" ht="9" hidden="1" customHeight="1">
      <c r="A29" s="1769" t="s">
        <v>1325</v>
      </c>
      <c r="B29" s="1776"/>
      <c r="C29" s="1777"/>
      <c r="D29" s="1771"/>
      <c r="E29" s="1778"/>
      <c r="F29" s="1781"/>
      <c r="G29" s="1771"/>
      <c r="H29" s="1771"/>
      <c r="I29" s="1771"/>
      <c r="J29" s="1771"/>
      <c r="K29" s="1771"/>
      <c r="L29" s="1771"/>
      <c r="M29" s="1771"/>
      <c r="N29" s="1777"/>
      <c r="O29" s="1777"/>
      <c r="P29" s="1771"/>
      <c r="Q29" s="1779"/>
      <c r="R29" s="1764"/>
      <c r="S29" s="1740"/>
      <c r="T29" s="1740"/>
    </row>
    <row r="30" spans="1:20" ht="9" hidden="1" customHeight="1">
      <c r="A30" s="1769" t="s">
        <v>1326</v>
      </c>
      <c r="B30" s="1776"/>
      <c r="C30" s="1777"/>
      <c r="D30" s="1771"/>
      <c r="E30" s="1778"/>
      <c r="F30" s="1779"/>
      <c r="G30" s="1771"/>
      <c r="H30" s="1771"/>
      <c r="I30" s="1771"/>
      <c r="J30" s="1771"/>
      <c r="K30" s="1771"/>
      <c r="L30" s="1771"/>
      <c r="M30" s="1771"/>
      <c r="N30" s="1777"/>
      <c r="O30" s="1777"/>
      <c r="P30" s="1771"/>
      <c r="Q30" s="1779"/>
      <c r="R30" s="1764"/>
      <c r="S30" s="1740"/>
      <c r="T30" s="1740"/>
    </row>
    <row r="31" spans="1:20" ht="14.25" customHeight="1">
      <c r="A31" s="1756" t="s">
        <v>706</v>
      </c>
      <c r="B31" s="1757">
        <f>(B32+B33+B36+B42+B50+B53+B58+B59+B60+B61+B62+B63+B64)</f>
        <v>691</v>
      </c>
      <c r="C31" s="1758">
        <f>(C32+C33+C36+C42+C50+C53+C58+C59+C60+C61+C62+C63+C64)</f>
        <v>498</v>
      </c>
      <c r="D31" s="1759">
        <f>(D32+D33+D36+D42+D50+D53+D58+D59+D60+D61+D62+D63+D64)</f>
        <v>193</v>
      </c>
      <c r="E31" s="1760">
        <f t="shared" ref="E31:E36" si="0">(D31/B31)*100</f>
        <v>27.930535455861072</v>
      </c>
      <c r="F31" s="1761">
        <f>(F32+F33+F36+F42+F50+F53+F58+F59+F60+F61+F62+F63+F64)</f>
        <v>432</v>
      </c>
      <c r="G31" s="1761">
        <f>(G32+G33+G36+G42+G50+G53+G58+G59+G60+G61+G62+G63+G64)</f>
        <v>323</v>
      </c>
      <c r="H31" s="1761">
        <f>(H32+H33+H36+H42+H50+H53+H58+H59+H60+H61+H62+H63+H64)</f>
        <v>129</v>
      </c>
      <c r="I31" s="1760">
        <f t="shared" ref="I31:I36" si="1">(H31/F31)*100</f>
        <v>29.861111111111111</v>
      </c>
      <c r="J31" s="1782">
        <f>(J32+J33+J36+J42+J50+J53+J58+J59+J60+J61+J62+J63+J64)</f>
        <v>60</v>
      </c>
      <c r="K31" s="1761">
        <f>(K32+K33+K36+K42+K50+K53+K58+K59+K60+K61+K62+K63+K64)</f>
        <v>43</v>
      </c>
      <c r="L31" s="1759">
        <f>(L32+L33+L36+L42+L50+L53+L58+L59+L60+L61+L62+L63+L64)</f>
        <v>17</v>
      </c>
      <c r="M31" s="1760">
        <f>(L31/J31)*100</f>
        <v>28.333333333333332</v>
      </c>
      <c r="N31" s="1761">
        <f>(N32+N33+N36+N42+N50+N53+N58+N59+N60+N61+N62+N63+N64)</f>
        <v>199</v>
      </c>
      <c r="O31" s="1761">
        <f>(O32+O33+O36+O42+O50+O53+O58+O59+O60+O61+O62+O63+O64)</f>
        <v>132</v>
      </c>
      <c r="P31" s="1759">
        <f>(P32+P33+P36+P42+P50+P53+P58+P59+P60+P61+P62+P63+P64)</f>
        <v>67</v>
      </c>
      <c r="Q31" s="1763">
        <f>(P31/N31)*100</f>
        <v>33.668341708542712</v>
      </c>
      <c r="R31" s="1764"/>
      <c r="S31" s="1740"/>
      <c r="T31" s="1740"/>
    </row>
    <row r="32" spans="1:20" ht="11.1" customHeight="1">
      <c r="A32" s="1756" t="s">
        <v>722</v>
      </c>
      <c r="B32" s="1757">
        <f>SUM(C32:D32)</f>
        <v>50</v>
      </c>
      <c r="C32" s="1762">
        <f>SUM(G32+K32+O32)</f>
        <v>48</v>
      </c>
      <c r="D32" s="1762">
        <f>SUM(H32+L32+P32)</f>
        <v>2</v>
      </c>
      <c r="E32" s="1760">
        <f t="shared" si="0"/>
        <v>4</v>
      </c>
      <c r="F32" s="1767">
        <f>SUM(G32:H32)</f>
        <v>48</v>
      </c>
      <c r="G32" s="1783">
        <v>46</v>
      </c>
      <c r="H32" s="1783">
        <v>2</v>
      </c>
      <c r="I32" s="1760">
        <f t="shared" si="1"/>
        <v>4.1666666666666661</v>
      </c>
      <c r="J32" s="1783">
        <f>SUM(K32)</f>
        <v>2</v>
      </c>
      <c r="K32" s="1783">
        <v>2</v>
      </c>
      <c r="L32" s="1783"/>
      <c r="M32" s="1783"/>
      <c r="N32" s="1783"/>
      <c r="O32" s="1783"/>
      <c r="P32" s="1784"/>
      <c r="Q32" s="1783"/>
      <c r="R32" s="1785"/>
      <c r="S32" s="1740"/>
      <c r="T32" s="1740"/>
    </row>
    <row r="33" spans="1:20" ht="11.1" customHeight="1">
      <c r="A33" s="1756" t="s">
        <v>1184</v>
      </c>
      <c r="B33" s="1757">
        <f>SUM(C33:D33)</f>
        <v>10</v>
      </c>
      <c r="C33" s="1762">
        <f>SUM(C34:C35)</f>
        <v>5</v>
      </c>
      <c r="D33" s="1762">
        <f>SUM(D34:D35)</f>
        <v>5</v>
      </c>
      <c r="E33" s="1804">
        <f t="shared" si="0"/>
        <v>50</v>
      </c>
      <c r="F33" s="1767">
        <f>SUM(F34:F35)</f>
        <v>3</v>
      </c>
      <c r="G33" s="1767">
        <v>2</v>
      </c>
      <c r="H33" s="1767">
        <v>1</v>
      </c>
      <c r="I33" s="1760">
        <f t="shared" si="1"/>
        <v>33.333333333333329</v>
      </c>
      <c r="J33" s="1762">
        <f>SUM(J34:J35)</f>
        <v>7</v>
      </c>
      <c r="K33" s="1762">
        <v>3</v>
      </c>
      <c r="L33" s="1762">
        <v>4</v>
      </c>
      <c r="M33" s="1760"/>
      <c r="N33" s="1767"/>
      <c r="O33" s="1767"/>
      <c r="P33" s="1767"/>
      <c r="Q33" s="1787"/>
      <c r="R33" s="1764"/>
      <c r="S33" s="1740"/>
      <c r="T33" s="1740"/>
    </row>
    <row r="34" spans="1:20" ht="11.1" hidden="1" customHeight="1">
      <c r="A34" s="1788" t="s">
        <v>1147</v>
      </c>
      <c r="B34" s="1789">
        <f>SUM(C34:D34)</f>
        <v>10</v>
      </c>
      <c r="C34" s="1790">
        <f t="shared" ref="C34:D36" si="2">SUM(G34+K34+O34)</f>
        <v>5</v>
      </c>
      <c r="D34" s="1790">
        <f t="shared" si="2"/>
        <v>5</v>
      </c>
      <c r="E34" s="1804">
        <f t="shared" si="0"/>
        <v>50</v>
      </c>
      <c r="F34" s="1790">
        <f>SUM(G34:H34)</f>
        <v>3</v>
      </c>
      <c r="G34" s="1790">
        <v>2</v>
      </c>
      <c r="H34" s="1790">
        <v>1</v>
      </c>
      <c r="I34" s="1786">
        <f t="shared" si="1"/>
        <v>33.333333333333329</v>
      </c>
      <c r="J34" s="1790">
        <f>SUM(K34:L34)</f>
        <v>7</v>
      </c>
      <c r="K34" s="1791">
        <v>3</v>
      </c>
      <c r="L34" s="1791">
        <v>4</v>
      </c>
      <c r="M34" s="1778">
        <f>(L34/J34)*100</f>
        <v>57.142857142857139</v>
      </c>
      <c r="N34" s="1790">
        <f>SUM(O34:P34)</f>
        <v>0</v>
      </c>
      <c r="O34" s="1790"/>
      <c r="P34" s="1790"/>
      <c r="Q34" s="1792" t="e">
        <f>(P34/N34)*100</f>
        <v>#DIV/0!</v>
      </c>
      <c r="R34" s="1764"/>
      <c r="S34" s="1740"/>
      <c r="T34" s="1740"/>
    </row>
    <row r="35" spans="1:20" ht="11.1" hidden="1" customHeight="1">
      <c r="A35" s="1788" t="s">
        <v>1148</v>
      </c>
      <c r="B35" s="1789"/>
      <c r="C35" s="1790">
        <f t="shared" si="2"/>
        <v>0</v>
      </c>
      <c r="D35" s="1790">
        <f t="shared" si="2"/>
        <v>0</v>
      </c>
      <c r="E35" s="1804" t="e">
        <f t="shared" si="0"/>
        <v>#DIV/0!</v>
      </c>
      <c r="F35" s="1790">
        <f>(G35+H35)</f>
        <v>0</v>
      </c>
      <c r="G35" s="1790"/>
      <c r="H35" s="1790"/>
      <c r="I35" s="1786" t="e">
        <f t="shared" si="1"/>
        <v>#DIV/0!</v>
      </c>
      <c r="J35" s="1790">
        <f>SUM(K35:L35)</f>
        <v>0</v>
      </c>
      <c r="K35" s="1791"/>
      <c r="L35" s="1791"/>
      <c r="M35" s="1778" t="e">
        <f>(L35/J35)*100</f>
        <v>#DIV/0!</v>
      </c>
      <c r="N35" s="1790">
        <f>SUM(O35:P35)</f>
        <v>0</v>
      </c>
      <c r="O35" s="1790"/>
      <c r="P35" s="1790"/>
      <c r="Q35" s="1792" t="e">
        <f>(P35/N35)*100</f>
        <v>#DIV/0!</v>
      </c>
      <c r="R35" s="1764"/>
      <c r="S35" s="1740"/>
      <c r="T35" s="1740"/>
    </row>
    <row r="36" spans="1:20" ht="11.1" customHeight="1">
      <c r="A36" s="1793" t="s">
        <v>206</v>
      </c>
      <c r="B36" s="1794">
        <f>SUM(C36:D36)</f>
        <v>82</v>
      </c>
      <c r="C36" s="1795">
        <f t="shared" si="2"/>
        <v>61</v>
      </c>
      <c r="D36" s="1795">
        <f t="shared" si="2"/>
        <v>21</v>
      </c>
      <c r="E36" s="1804">
        <f t="shared" si="0"/>
        <v>25.609756097560975</v>
      </c>
      <c r="F36" s="1795">
        <f>(G36+H36)</f>
        <v>53</v>
      </c>
      <c r="G36" s="1795">
        <v>39</v>
      </c>
      <c r="H36" s="1795">
        <v>14</v>
      </c>
      <c r="I36" s="1760">
        <f t="shared" si="1"/>
        <v>26.415094339622641</v>
      </c>
      <c r="J36" s="1796">
        <f>SUM(K36:L36)</f>
        <v>22</v>
      </c>
      <c r="K36" s="1797">
        <v>17</v>
      </c>
      <c r="L36" s="1797">
        <v>5</v>
      </c>
      <c r="M36" s="1760">
        <f>(L36/J36)*100</f>
        <v>22.727272727272727</v>
      </c>
      <c r="N36" s="1795">
        <f>SUM(O36:P36)</f>
        <v>7</v>
      </c>
      <c r="O36" s="1795">
        <v>5</v>
      </c>
      <c r="P36" s="1795">
        <v>2</v>
      </c>
      <c r="Q36" s="1798">
        <f>(P36/N36)*100</f>
        <v>28.571428571428569</v>
      </c>
      <c r="R36" s="1764"/>
      <c r="S36" s="1740"/>
      <c r="T36" s="1740"/>
    </row>
    <row r="37" spans="1:20" ht="11.1" hidden="1" customHeight="1">
      <c r="A37" s="1788" t="s">
        <v>1152</v>
      </c>
      <c r="B37" s="1789"/>
      <c r="C37" s="1790"/>
      <c r="D37" s="1790"/>
      <c r="E37" s="1786"/>
      <c r="F37" s="1790"/>
      <c r="G37" s="1790"/>
      <c r="H37" s="1790"/>
      <c r="I37" s="1786"/>
      <c r="J37" s="1790"/>
      <c r="K37" s="1790"/>
      <c r="L37" s="1790"/>
      <c r="M37" s="1786"/>
      <c r="N37" s="1790"/>
      <c r="O37" s="1790"/>
      <c r="P37" s="1790"/>
      <c r="Q37" s="1792"/>
      <c r="R37" s="1764"/>
      <c r="S37" s="1740"/>
      <c r="T37" s="1740"/>
    </row>
    <row r="38" spans="1:20" ht="11.1" hidden="1" customHeight="1">
      <c r="A38" s="1788" t="s">
        <v>1153</v>
      </c>
      <c r="B38" s="1799"/>
      <c r="C38" s="1791"/>
      <c r="D38" s="1791"/>
      <c r="E38" s="1791"/>
      <c r="F38" s="1791"/>
      <c r="G38" s="1791"/>
      <c r="H38" s="1791"/>
      <c r="I38" s="1791"/>
      <c r="J38" s="1791"/>
      <c r="K38" s="1791"/>
      <c r="L38" s="1791"/>
      <c r="M38" s="1791"/>
      <c r="N38" s="1791"/>
      <c r="O38" s="1791"/>
      <c r="P38" s="1791"/>
      <c r="Q38" s="1800"/>
      <c r="R38" s="1764"/>
      <c r="S38" s="1740"/>
      <c r="T38" s="1740"/>
    </row>
    <row r="39" spans="1:20" ht="11.1" hidden="1" customHeight="1">
      <c r="A39" s="1788" t="s">
        <v>1154</v>
      </c>
      <c r="B39" s="1799"/>
      <c r="C39" s="1791"/>
      <c r="D39" s="1791"/>
      <c r="E39" s="1791"/>
      <c r="F39" s="1791"/>
      <c r="G39" s="1791"/>
      <c r="H39" s="1791"/>
      <c r="I39" s="1791"/>
      <c r="J39" s="1791"/>
      <c r="K39" s="1791"/>
      <c r="L39" s="1791"/>
      <c r="M39" s="1791"/>
      <c r="N39" s="1791"/>
      <c r="O39" s="1791"/>
      <c r="P39" s="1791"/>
      <c r="Q39" s="1800"/>
      <c r="R39" s="1764"/>
      <c r="S39" s="1740"/>
      <c r="T39" s="1740"/>
    </row>
    <row r="40" spans="1:20" ht="11.1" hidden="1" customHeight="1">
      <c r="A40" s="1788" t="s">
        <v>1155</v>
      </c>
      <c r="B40" s="1799"/>
      <c r="C40" s="1791"/>
      <c r="D40" s="1791"/>
      <c r="E40" s="1791"/>
      <c r="F40" s="1791"/>
      <c r="G40" s="1791"/>
      <c r="H40" s="1791"/>
      <c r="I40" s="1791"/>
      <c r="J40" s="1791"/>
      <c r="K40" s="1791"/>
      <c r="L40" s="1791"/>
      <c r="M40" s="1791"/>
      <c r="N40" s="1791"/>
      <c r="O40" s="1791"/>
      <c r="P40" s="1791"/>
      <c r="Q40" s="1800"/>
      <c r="R40" s="1764"/>
      <c r="S40" s="1740"/>
      <c r="T40" s="1740"/>
    </row>
    <row r="41" spans="1:20" ht="11.1" hidden="1" customHeight="1">
      <c r="A41" s="1788" t="s">
        <v>1156</v>
      </c>
      <c r="B41" s="1799"/>
      <c r="C41" s="1791"/>
      <c r="D41" s="1791"/>
      <c r="E41" s="1791"/>
      <c r="F41" s="1791"/>
      <c r="G41" s="1791"/>
      <c r="H41" s="1791"/>
      <c r="I41" s="1791"/>
      <c r="J41" s="1791"/>
      <c r="K41" s="1791"/>
      <c r="L41" s="1791"/>
      <c r="M41" s="1791"/>
      <c r="N41" s="1791"/>
      <c r="O41" s="1791"/>
      <c r="P41" s="1791"/>
      <c r="Q41" s="1800"/>
      <c r="R41" s="1764"/>
      <c r="S41" s="1740"/>
      <c r="T41" s="1740"/>
    </row>
    <row r="42" spans="1:20" ht="11.1" customHeight="1">
      <c r="A42" s="1756" t="s">
        <v>1106</v>
      </c>
      <c r="B42" s="1801">
        <f>SUM(B43:B49)</f>
        <v>72</v>
      </c>
      <c r="C42" s="1802">
        <f>SUM(C43:C49)</f>
        <v>54</v>
      </c>
      <c r="D42" s="1796">
        <f>SUM(D43:D49)</f>
        <v>18</v>
      </c>
      <c r="E42" s="1804">
        <f>(D42/B42)*100</f>
        <v>25</v>
      </c>
      <c r="F42" s="1803">
        <f>SUM(F43:F49)</f>
        <v>51</v>
      </c>
      <c r="G42" s="1796">
        <f>SUM(G43:G49)</f>
        <v>41</v>
      </c>
      <c r="H42" s="1795">
        <f>SUM(H43:H49)</f>
        <v>10</v>
      </c>
      <c r="I42" s="1760">
        <f>(H42/F42)*100</f>
        <v>19.607843137254903</v>
      </c>
      <c r="J42" s="1803">
        <f>SUM(J43:J49)</f>
        <v>2</v>
      </c>
      <c r="K42" s="1796">
        <f>SUM(K43:K49)</f>
        <v>2</v>
      </c>
      <c r="L42" s="1796">
        <f>SUM(L43:L49)</f>
        <v>0</v>
      </c>
      <c r="M42" s="1760">
        <f>(L42/J42)*100</f>
        <v>0</v>
      </c>
      <c r="N42" s="1797">
        <f>SUM(N43:N49)</f>
        <v>19</v>
      </c>
      <c r="O42" s="1797">
        <f>SUM(O43:O49)</f>
        <v>11</v>
      </c>
      <c r="P42" s="1797">
        <f>SUM(P43:P49)</f>
        <v>8</v>
      </c>
      <c r="Q42" s="1763">
        <f>(P42/N42)*100</f>
        <v>42.105263157894733</v>
      </c>
      <c r="R42" s="1764"/>
      <c r="S42" s="1740"/>
      <c r="T42" s="1740"/>
    </row>
    <row r="43" spans="1:20" ht="11.1" customHeight="1">
      <c r="A43" s="1788" t="s">
        <v>181</v>
      </c>
      <c r="B43" s="1789">
        <f>SUM(C43:D43)</f>
        <v>50</v>
      </c>
      <c r="C43" s="1790">
        <f>SUM(G43+K43+O43)</f>
        <v>39</v>
      </c>
      <c r="D43" s="1790">
        <f>SUM(H43+L43+P43)</f>
        <v>11</v>
      </c>
      <c r="E43" s="1786">
        <f>(D43/B43)*100</f>
        <v>22</v>
      </c>
      <c r="F43" s="1790">
        <f>SUM(G43:H43)</f>
        <v>49</v>
      </c>
      <c r="G43" s="1790">
        <v>39</v>
      </c>
      <c r="H43" s="1790">
        <v>10</v>
      </c>
      <c r="I43" s="1786">
        <f>(H43/F43)*100</f>
        <v>20.408163265306122</v>
      </c>
      <c r="J43" s="1790"/>
      <c r="K43" s="1791"/>
      <c r="L43" s="1790"/>
      <c r="M43" s="1786"/>
      <c r="N43" s="1790">
        <f>SUM(O43:P43)</f>
        <v>1</v>
      </c>
      <c r="O43" s="1791"/>
      <c r="P43" s="1790">
        <v>1</v>
      </c>
      <c r="Q43" s="1792">
        <f>(P43/N43)*100</f>
        <v>100</v>
      </c>
      <c r="R43" s="1764"/>
      <c r="S43" s="1740"/>
      <c r="T43" s="1740"/>
    </row>
    <row r="44" spans="1:20" ht="11.1" customHeight="1">
      <c r="A44" s="1788" t="s">
        <v>1026</v>
      </c>
      <c r="B44" s="1789">
        <f>SUM(C44:D44)</f>
        <v>12</v>
      </c>
      <c r="C44" s="1790">
        <f>SUM(G44+K44+O44)</f>
        <v>6</v>
      </c>
      <c r="D44" s="1790">
        <f>SUM(H44+L44+P44)</f>
        <v>6</v>
      </c>
      <c r="E44" s="1786"/>
      <c r="F44" s="1791"/>
      <c r="G44" s="1791"/>
      <c r="H44" s="1791"/>
      <c r="I44" s="1786"/>
      <c r="J44" s="1791"/>
      <c r="K44" s="1791"/>
      <c r="L44" s="1791"/>
      <c r="M44" s="1791"/>
      <c r="N44" s="1790">
        <f>SUM(O44:P44)</f>
        <v>12</v>
      </c>
      <c r="O44" s="1791">
        <v>6</v>
      </c>
      <c r="P44" s="1791">
        <v>6</v>
      </c>
      <c r="Q44" s="1792">
        <f>(P44/N44)*100</f>
        <v>50</v>
      </c>
      <c r="R44" s="1764"/>
      <c r="S44" s="1740"/>
      <c r="T44" s="1740"/>
    </row>
    <row r="45" spans="1:20" ht="11.1" customHeight="1">
      <c r="A45" s="1788" t="s">
        <v>208</v>
      </c>
      <c r="B45" s="1789"/>
      <c r="C45" s="1790"/>
      <c r="D45" s="1790"/>
      <c r="E45" s="1786"/>
      <c r="F45" s="1791"/>
      <c r="G45" s="1791"/>
      <c r="H45" s="1791"/>
      <c r="I45" s="1786"/>
      <c r="J45" s="1790"/>
      <c r="K45" s="1791"/>
      <c r="L45" s="1791"/>
      <c r="M45" s="1786"/>
      <c r="N45" s="1791"/>
      <c r="O45" s="1791"/>
      <c r="P45" s="1791"/>
      <c r="Q45" s="1792"/>
      <c r="R45" s="1764"/>
      <c r="S45" s="1740"/>
      <c r="T45" s="1740"/>
    </row>
    <row r="46" spans="1:20" ht="11.1" customHeight="1">
      <c r="A46" s="1788" t="s">
        <v>251</v>
      </c>
      <c r="B46" s="1789"/>
      <c r="C46" s="1790"/>
      <c r="D46" s="1790"/>
      <c r="E46" s="1786"/>
      <c r="F46" s="1791"/>
      <c r="G46" s="1791"/>
      <c r="H46" s="1791"/>
      <c r="I46" s="1786"/>
      <c r="J46" s="1790"/>
      <c r="K46" s="1791"/>
      <c r="L46" s="1791"/>
      <c r="M46" s="1786"/>
      <c r="N46" s="1791"/>
      <c r="O46" s="1791"/>
      <c r="P46" s="1791"/>
      <c r="Q46" s="1792"/>
      <c r="R46" s="1764"/>
      <c r="S46" s="1740"/>
      <c r="T46" s="1740"/>
    </row>
    <row r="47" spans="1:20" ht="11.1" customHeight="1">
      <c r="A47" s="1788" t="s">
        <v>209</v>
      </c>
      <c r="B47" s="1799"/>
      <c r="C47" s="1791"/>
      <c r="D47" s="1791"/>
      <c r="E47" s="1786"/>
      <c r="F47" s="1791"/>
      <c r="G47" s="1791"/>
      <c r="H47" s="1791"/>
      <c r="I47" s="1786"/>
      <c r="J47" s="1791"/>
      <c r="K47" s="1791"/>
      <c r="L47" s="1791"/>
      <c r="M47" s="1791"/>
      <c r="N47" s="1791"/>
      <c r="O47" s="1791"/>
      <c r="P47" s="1791"/>
      <c r="Q47" s="1792"/>
      <c r="R47" s="1764"/>
      <c r="S47" s="1740"/>
      <c r="T47" s="1740"/>
    </row>
    <row r="48" spans="1:20" ht="11.1" customHeight="1">
      <c r="A48" s="1788" t="s">
        <v>210</v>
      </c>
      <c r="B48" s="1789"/>
      <c r="C48" s="1790"/>
      <c r="D48" s="1790"/>
      <c r="E48" s="1786"/>
      <c r="F48" s="1791"/>
      <c r="G48" s="1791"/>
      <c r="H48" s="1791"/>
      <c r="I48" s="1786"/>
      <c r="J48" s="1791"/>
      <c r="K48" s="1791"/>
      <c r="L48" s="1791"/>
      <c r="M48" s="1791"/>
      <c r="N48" s="1790"/>
      <c r="O48" s="1791"/>
      <c r="P48" s="1791"/>
      <c r="Q48" s="1792"/>
      <c r="R48" s="1764"/>
      <c r="S48" s="1740"/>
      <c r="T48" s="1740"/>
    </row>
    <row r="49" spans="1:41" ht="11.1" customHeight="1">
      <c r="A49" s="1788" t="s">
        <v>1186</v>
      </c>
      <c r="B49" s="1789">
        <f>SUM(C49:D49)</f>
        <v>10</v>
      </c>
      <c r="C49" s="1790">
        <f>SUM(G49+K49+O49)</f>
        <v>9</v>
      </c>
      <c r="D49" s="1790">
        <f>SUM(H49+L49+P49)</f>
        <v>1</v>
      </c>
      <c r="E49" s="1786">
        <f t="shared" ref="E49:E54" si="3">(D49/B49)*100</f>
        <v>10</v>
      </c>
      <c r="F49" s="1790">
        <f>SUM(G49:H49)</f>
        <v>2</v>
      </c>
      <c r="G49" s="1790">
        <v>2</v>
      </c>
      <c r="H49" s="1790"/>
      <c r="I49" s="1760"/>
      <c r="J49" s="1790">
        <f>SUM(K49:L49)</f>
        <v>2</v>
      </c>
      <c r="K49" s="1791">
        <v>2</v>
      </c>
      <c r="L49" s="1795"/>
      <c r="M49" s="1804"/>
      <c r="N49" s="1795">
        <f>SUM(O49:P49)</f>
        <v>6</v>
      </c>
      <c r="O49" s="1795">
        <v>5</v>
      </c>
      <c r="P49" s="1795">
        <v>1</v>
      </c>
      <c r="Q49" s="1763">
        <f t="shared" ref="Q49:Q54" si="4">(P49/N49)*100</f>
        <v>16.666666666666664</v>
      </c>
      <c r="R49" s="1764"/>
      <c r="S49" s="1740"/>
      <c r="T49" s="1740"/>
    </row>
    <row r="50" spans="1:41" ht="11.1" customHeight="1">
      <c r="A50" s="1793" t="s">
        <v>723</v>
      </c>
      <c r="B50" s="1801">
        <f>SUM(B51:B52)</f>
        <v>62</v>
      </c>
      <c r="C50" s="1802">
        <f>SUM(C51:C52)</f>
        <v>52</v>
      </c>
      <c r="D50" s="1802">
        <f>SUM(D51:D52)</f>
        <v>10</v>
      </c>
      <c r="E50" s="1804">
        <f t="shared" si="3"/>
        <v>16.129032258064516</v>
      </c>
      <c r="F50" s="1803">
        <f>SUM(F51:F52)</f>
        <v>38</v>
      </c>
      <c r="G50" s="1796">
        <f>SUM(G51:G52)</f>
        <v>33</v>
      </c>
      <c r="H50" s="1796">
        <f>SUM(H51:H52)</f>
        <v>5</v>
      </c>
      <c r="I50" s="1760">
        <f>(H50/F50)*100</f>
        <v>13.157894736842104</v>
      </c>
      <c r="J50" s="1796">
        <f>SUM(J51:J52)</f>
        <v>4</v>
      </c>
      <c r="K50" s="1796">
        <f>SUM(K51:K52)</f>
        <v>4</v>
      </c>
      <c r="L50" s="1796"/>
      <c r="M50" s="1760"/>
      <c r="N50" s="1797">
        <f>SUM(N51:N52)</f>
        <v>20</v>
      </c>
      <c r="O50" s="1797">
        <f>SUM(O51:O52)</f>
        <v>15</v>
      </c>
      <c r="P50" s="1797">
        <f>SUM(P51:P52)</f>
        <v>5</v>
      </c>
      <c r="Q50" s="1763">
        <f t="shared" si="4"/>
        <v>25</v>
      </c>
      <c r="R50" s="1764"/>
      <c r="S50" s="1740"/>
      <c r="T50" s="1740"/>
      <c r="AE50" s="1805"/>
      <c r="AF50" s="1805"/>
      <c r="AG50" s="1805"/>
      <c r="AH50" s="1805"/>
      <c r="AI50" s="1805"/>
      <c r="AJ50" s="1805"/>
      <c r="AK50" s="1805"/>
      <c r="AL50" s="1805"/>
      <c r="AM50" s="1805"/>
      <c r="AN50" s="1805"/>
      <c r="AO50" s="1805"/>
    </row>
    <row r="51" spans="1:41" ht="11.1" customHeight="1">
      <c r="A51" s="1788" t="s">
        <v>211</v>
      </c>
      <c r="B51" s="1789">
        <f>SUM(C51:D51)</f>
        <v>48</v>
      </c>
      <c r="C51" s="1790">
        <f>SUM(G51+K51+O51)</f>
        <v>42</v>
      </c>
      <c r="D51" s="1790">
        <f>SUM(H51+L51+P51)</f>
        <v>6</v>
      </c>
      <c r="E51" s="1786">
        <f t="shared" si="3"/>
        <v>12.5</v>
      </c>
      <c r="F51" s="1790">
        <f>(G51+H51)</f>
        <v>37</v>
      </c>
      <c r="G51" s="1791">
        <v>33</v>
      </c>
      <c r="H51" s="1791">
        <v>4</v>
      </c>
      <c r="I51" s="1786">
        <f>(H51/F51)*100</f>
        <v>10.810810810810811</v>
      </c>
      <c r="J51" s="1790">
        <f>SUM(K51:L51)</f>
        <v>2</v>
      </c>
      <c r="K51" s="1791">
        <v>2</v>
      </c>
      <c r="L51" s="1791"/>
      <c r="M51" s="1760"/>
      <c r="N51" s="1790">
        <f>SUM(O51:P51)</f>
        <v>9</v>
      </c>
      <c r="O51" s="1791">
        <v>7</v>
      </c>
      <c r="P51" s="1791">
        <v>2</v>
      </c>
      <c r="Q51" s="1792">
        <f t="shared" si="4"/>
        <v>22.222222222222221</v>
      </c>
      <c r="R51" s="1764"/>
      <c r="S51" s="1740"/>
      <c r="T51" s="1740"/>
      <c r="AE51" s="1805"/>
      <c r="AF51" s="1805"/>
      <c r="AG51" s="1805"/>
      <c r="AH51" s="1805"/>
      <c r="AI51" s="1805"/>
      <c r="AJ51" s="1805"/>
      <c r="AK51" s="1805"/>
      <c r="AL51" s="1805"/>
      <c r="AM51" s="1805"/>
      <c r="AN51" s="1805"/>
      <c r="AO51" s="1805"/>
    </row>
    <row r="52" spans="1:41" ht="11.1" customHeight="1">
      <c r="A52" s="1788" t="s">
        <v>1161</v>
      </c>
      <c r="B52" s="1789">
        <f>SUM(C52:D52)</f>
        <v>14</v>
      </c>
      <c r="C52" s="1790">
        <f>SUM(G52+K52+O52)</f>
        <v>10</v>
      </c>
      <c r="D52" s="1790">
        <f>SUM(H52+L52+P52)</f>
        <v>4</v>
      </c>
      <c r="E52" s="1786">
        <f t="shared" si="3"/>
        <v>28.571428571428569</v>
      </c>
      <c r="F52" s="1790">
        <f>(G52+H52)</f>
        <v>1</v>
      </c>
      <c r="G52" s="1791"/>
      <c r="H52" s="1791">
        <v>1</v>
      </c>
      <c r="I52" s="1786">
        <f>(H52/F52)*100</f>
        <v>100</v>
      </c>
      <c r="J52" s="1790">
        <f>SUM(K52:L52)</f>
        <v>2</v>
      </c>
      <c r="K52" s="1791">
        <v>2</v>
      </c>
      <c r="L52" s="1791"/>
      <c r="M52" s="1760"/>
      <c r="N52" s="1790">
        <f>SUM(O52:P52)</f>
        <v>11</v>
      </c>
      <c r="O52" s="1791">
        <v>8</v>
      </c>
      <c r="P52" s="1791">
        <v>3</v>
      </c>
      <c r="Q52" s="1792">
        <f t="shared" si="4"/>
        <v>27.27272727272727</v>
      </c>
      <c r="R52" s="1764"/>
      <c r="S52" s="1740"/>
      <c r="T52" s="1740"/>
      <c r="AE52" s="1805"/>
      <c r="AF52" s="1805"/>
      <c r="AG52" s="1805"/>
      <c r="AH52" s="1805"/>
      <c r="AI52" s="1805"/>
      <c r="AJ52" s="1805"/>
      <c r="AK52" s="1805"/>
      <c r="AL52" s="1805"/>
      <c r="AM52" s="1805"/>
      <c r="AN52" s="1805"/>
      <c r="AO52" s="1805"/>
    </row>
    <row r="53" spans="1:41" ht="11.1" customHeight="1">
      <c r="A53" s="1756" t="s">
        <v>212</v>
      </c>
      <c r="B53" s="1757">
        <f>SUM(B54:B57)</f>
        <v>61</v>
      </c>
      <c r="C53" s="1758">
        <f>SUM(C54:C57)</f>
        <v>45</v>
      </c>
      <c r="D53" s="1759">
        <f>SUM(D54:D57)</f>
        <v>16</v>
      </c>
      <c r="E53" s="1804">
        <f t="shared" si="3"/>
        <v>26.229508196721312</v>
      </c>
      <c r="F53" s="1762">
        <f>SUM(F54:F57)</f>
        <v>40</v>
      </c>
      <c r="G53" s="1762">
        <f>SUM(G54:G57)</f>
        <v>30</v>
      </c>
      <c r="H53" s="1762">
        <f>SUM(H54:H57)</f>
        <v>10</v>
      </c>
      <c r="I53" s="1804">
        <f>(H53/F53)*100</f>
        <v>25</v>
      </c>
      <c r="J53" s="1762">
        <f>SUM(J54:J57)</f>
        <v>1</v>
      </c>
      <c r="K53" s="1762">
        <f>SUM(K54:K57)</f>
        <v>1</v>
      </c>
      <c r="L53" s="1762"/>
      <c r="M53" s="1760"/>
      <c r="N53" s="1762">
        <f>SUM(N54:N57)</f>
        <v>20</v>
      </c>
      <c r="O53" s="1762">
        <f>SUM(O54:O57)</f>
        <v>14</v>
      </c>
      <c r="P53" s="1762">
        <f>SUM(P54:P57)</f>
        <v>6</v>
      </c>
      <c r="Q53" s="1763">
        <f t="shared" si="4"/>
        <v>30</v>
      </c>
      <c r="R53" s="1764"/>
      <c r="S53" s="1740"/>
      <c r="T53" s="1740"/>
    </row>
    <row r="54" spans="1:41" ht="11.1" customHeight="1">
      <c r="A54" s="1788" t="s">
        <v>1157</v>
      </c>
      <c r="B54" s="1789">
        <f>SUM(C54:D54)</f>
        <v>48</v>
      </c>
      <c r="C54" s="1790">
        <f>SUM(G54+K54+O54)</f>
        <v>38</v>
      </c>
      <c r="D54" s="1790">
        <f>SUM(H54+L54+P54)</f>
        <v>10</v>
      </c>
      <c r="E54" s="1786">
        <f t="shared" si="3"/>
        <v>20.833333333333336</v>
      </c>
      <c r="F54" s="1790">
        <f>(G54+H54)</f>
        <v>36</v>
      </c>
      <c r="G54" s="1791">
        <v>28</v>
      </c>
      <c r="H54" s="1791">
        <v>8</v>
      </c>
      <c r="I54" s="1786">
        <f>(H54/F54)*100</f>
        <v>22.222222222222221</v>
      </c>
      <c r="J54" s="1790">
        <f>SUM(K54:L54)</f>
        <v>1</v>
      </c>
      <c r="K54" s="1791">
        <v>1</v>
      </c>
      <c r="L54" s="1791"/>
      <c r="M54" s="1778"/>
      <c r="N54" s="1790">
        <f>SUM(O54:P54)</f>
        <v>11</v>
      </c>
      <c r="O54" s="1791">
        <v>9</v>
      </c>
      <c r="P54" s="1791">
        <v>2</v>
      </c>
      <c r="Q54" s="1792">
        <f t="shared" si="4"/>
        <v>18.181818181818183</v>
      </c>
      <c r="R54" s="1764"/>
      <c r="S54" s="1740"/>
      <c r="T54" s="1740"/>
    </row>
    <row r="55" spans="1:41" ht="11.1" customHeight="1">
      <c r="A55" s="1788" t="s">
        <v>1177</v>
      </c>
      <c r="B55" s="1799"/>
      <c r="C55" s="1791"/>
      <c r="D55" s="1791"/>
      <c r="E55" s="1786"/>
      <c r="F55" s="1791"/>
      <c r="G55" s="1791"/>
      <c r="H55" s="1791"/>
      <c r="I55" s="1786"/>
      <c r="J55" s="1791"/>
      <c r="K55" s="1791"/>
      <c r="L55" s="1791"/>
      <c r="M55" s="1786"/>
      <c r="N55" s="1791"/>
      <c r="O55" s="1791"/>
      <c r="P55" s="1791"/>
      <c r="Q55" s="1792"/>
      <c r="R55" s="1764"/>
      <c r="S55" s="1740"/>
      <c r="T55" s="1740"/>
    </row>
    <row r="56" spans="1:41" ht="11.1" customHeight="1">
      <c r="A56" s="1788" t="s">
        <v>213</v>
      </c>
      <c r="B56" s="1799"/>
      <c r="C56" s="1791"/>
      <c r="D56" s="1791"/>
      <c r="E56" s="1786"/>
      <c r="F56" s="1791"/>
      <c r="G56" s="1791"/>
      <c r="H56" s="1791"/>
      <c r="I56" s="1786"/>
      <c r="J56" s="1791"/>
      <c r="K56" s="1791"/>
      <c r="L56" s="1791"/>
      <c r="M56" s="1786"/>
      <c r="N56" s="1791"/>
      <c r="O56" s="1791"/>
      <c r="P56" s="1791"/>
      <c r="Q56" s="1792"/>
      <c r="R56" s="1764"/>
      <c r="S56" s="1740"/>
      <c r="T56" s="1740"/>
    </row>
    <row r="57" spans="1:41" ht="11.1" customHeight="1">
      <c r="A57" s="1788" t="s">
        <v>214</v>
      </c>
      <c r="B57" s="1789">
        <f>SUM(C57:D57)</f>
        <v>13</v>
      </c>
      <c r="C57" s="1790">
        <f t="shared" ref="C57:C63" si="5">SUM(G57+K57+O57)</f>
        <v>7</v>
      </c>
      <c r="D57" s="1790">
        <f t="shared" ref="D57:D63" si="6">SUM(H57+L57+P57)</f>
        <v>6</v>
      </c>
      <c r="E57" s="1786">
        <f t="shared" ref="E57:E65" si="7">(D57/B57)*100</f>
        <v>46.153846153846153</v>
      </c>
      <c r="F57" s="1790">
        <f>SUM(G57:H57)</f>
        <v>4</v>
      </c>
      <c r="G57" s="1790">
        <v>2</v>
      </c>
      <c r="H57" s="1790">
        <v>2</v>
      </c>
      <c r="I57" s="1786">
        <f t="shared" ref="I57:I65" si="8">(H57/F57)*100</f>
        <v>50</v>
      </c>
      <c r="J57" s="1790"/>
      <c r="K57" s="1791"/>
      <c r="L57" s="1791"/>
      <c r="M57" s="1786"/>
      <c r="N57" s="1790">
        <f>SUM(O57:P57)</f>
        <v>9</v>
      </c>
      <c r="O57" s="1791">
        <v>5</v>
      </c>
      <c r="P57" s="1791">
        <v>4</v>
      </c>
      <c r="Q57" s="1792">
        <f>(P57/N57)*100</f>
        <v>44.444444444444443</v>
      </c>
      <c r="R57" s="1764"/>
      <c r="S57" s="1740"/>
      <c r="T57" s="1740"/>
    </row>
    <row r="58" spans="1:41" ht="11.1" customHeight="1">
      <c r="A58" s="1793" t="s">
        <v>734</v>
      </c>
      <c r="B58" s="1757">
        <f>SUM(F58+J58+N58)</f>
        <v>62</v>
      </c>
      <c r="C58" s="1762">
        <f t="shared" si="5"/>
        <v>14</v>
      </c>
      <c r="D58" s="1762">
        <f t="shared" si="6"/>
        <v>48</v>
      </c>
      <c r="E58" s="1804">
        <f t="shared" si="7"/>
        <v>77.41935483870968</v>
      </c>
      <c r="F58" s="1795">
        <f>SUM(G58:H58)</f>
        <v>33</v>
      </c>
      <c r="G58" s="1795">
        <v>6</v>
      </c>
      <c r="H58" s="1795">
        <v>27</v>
      </c>
      <c r="I58" s="1804">
        <f t="shared" si="8"/>
        <v>81.818181818181827</v>
      </c>
      <c r="J58" s="1762">
        <f t="shared" ref="J58:J63" si="9">SUM(K58:L58)</f>
        <v>10</v>
      </c>
      <c r="K58" s="1797">
        <v>4</v>
      </c>
      <c r="L58" s="1797">
        <v>6</v>
      </c>
      <c r="M58" s="1760">
        <f>(L58/J58)*100</f>
        <v>60</v>
      </c>
      <c r="N58" s="1795">
        <f>SUM(O58:P58)</f>
        <v>19</v>
      </c>
      <c r="O58" s="1795">
        <v>4</v>
      </c>
      <c r="P58" s="1795">
        <v>15</v>
      </c>
      <c r="Q58" s="1798">
        <f>(P58/N58)*100</f>
        <v>78.94736842105263</v>
      </c>
      <c r="R58" s="1806"/>
      <c r="S58" s="1807"/>
      <c r="T58" s="1807"/>
      <c r="U58" s="1808"/>
      <c r="V58" s="1808"/>
    </row>
    <row r="59" spans="1:41" ht="11.1" customHeight="1">
      <c r="A59" s="1756" t="s">
        <v>1251</v>
      </c>
      <c r="B59" s="1757">
        <f>SUM(F59+J59+N59)</f>
        <v>21</v>
      </c>
      <c r="C59" s="1762">
        <f t="shared" si="5"/>
        <v>19</v>
      </c>
      <c r="D59" s="1762">
        <f t="shared" si="6"/>
        <v>2</v>
      </c>
      <c r="E59" s="1760">
        <f t="shared" si="7"/>
        <v>9.5238095238095237</v>
      </c>
      <c r="F59" s="1762">
        <f>SUM(G59:H59)</f>
        <v>19</v>
      </c>
      <c r="G59" s="1762">
        <v>18</v>
      </c>
      <c r="H59" s="1762">
        <v>1</v>
      </c>
      <c r="I59" s="1804">
        <f t="shared" si="8"/>
        <v>5.2631578947368416</v>
      </c>
      <c r="J59" s="1762">
        <f t="shared" si="9"/>
        <v>1</v>
      </c>
      <c r="K59" s="1762"/>
      <c r="L59" s="1762">
        <v>1</v>
      </c>
      <c r="M59" s="1760">
        <f>(L59/J59)*100</f>
        <v>100</v>
      </c>
      <c r="N59" s="1762">
        <f>SUM(O59:P59)</f>
        <v>1</v>
      </c>
      <c r="O59" s="1762">
        <v>1</v>
      </c>
      <c r="P59" s="1762"/>
      <c r="Q59" s="1763"/>
      <c r="R59" s="1764"/>
      <c r="S59" s="1740"/>
      <c r="T59" s="1740"/>
    </row>
    <row r="60" spans="1:41" ht="11.1" customHeight="1">
      <c r="A60" s="1756" t="s">
        <v>165</v>
      </c>
      <c r="B60" s="1757">
        <f t="shared" ref="B60:B65" si="10">SUM(C60:D60)</f>
        <v>12</v>
      </c>
      <c r="C60" s="1762">
        <f t="shared" si="5"/>
        <v>10</v>
      </c>
      <c r="D60" s="1762">
        <f t="shared" si="6"/>
        <v>2</v>
      </c>
      <c r="E60" s="1804">
        <f t="shared" si="7"/>
        <v>16.666666666666664</v>
      </c>
      <c r="F60" s="1762">
        <f>(G60+H60)</f>
        <v>6</v>
      </c>
      <c r="G60" s="1762">
        <v>4</v>
      </c>
      <c r="H60" s="1767">
        <v>2</v>
      </c>
      <c r="I60" s="1760">
        <f t="shared" si="8"/>
        <v>33.333333333333329</v>
      </c>
      <c r="J60" s="1762">
        <f t="shared" si="9"/>
        <v>3</v>
      </c>
      <c r="K60" s="1767">
        <v>3</v>
      </c>
      <c r="L60" s="1767"/>
      <c r="M60" s="1760"/>
      <c r="N60" s="1762">
        <f>SUM(O60:P60)</f>
        <v>3</v>
      </c>
      <c r="O60" s="1767">
        <v>3</v>
      </c>
      <c r="P60" s="1762"/>
      <c r="Q60" s="1763"/>
      <c r="R60" s="1764"/>
      <c r="S60" s="1740"/>
      <c r="T60" s="1740"/>
    </row>
    <row r="61" spans="1:41" ht="11.1" customHeight="1">
      <c r="A61" s="1756" t="s">
        <v>733</v>
      </c>
      <c r="B61" s="1757">
        <f t="shared" si="10"/>
        <v>127</v>
      </c>
      <c r="C61" s="1762">
        <f t="shared" si="5"/>
        <v>109</v>
      </c>
      <c r="D61" s="1762">
        <f t="shared" si="6"/>
        <v>18</v>
      </c>
      <c r="E61" s="1804">
        <f t="shared" si="7"/>
        <v>14.173228346456693</v>
      </c>
      <c r="F61" s="1762">
        <f>(G61+H61)</f>
        <v>53</v>
      </c>
      <c r="G61" s="1762">
        <v>43</v>
      </c>
      <c r="H61" s="1762">
        <v>10</v>
      </c>
      <c r="I61" s="1760">
        <f t="shared" si="8"/>
        <v>18.867924528301888</v>
      </c>
      <c r="J61" s="1762">
        <f t="shared" si="9"/>
        <v>6</v>
      </c>
      <c r="K61" s="1762">
        <v>6</v>
      </c>
      <c r="L61" s="1767"/>
      <c r="M61" s="1760"/>
      <c r="N61" s="1762">
        <f>SUM(O61:P61)</f>
        <v>68</v>
      </c>
      <c r="O61" s="1762">
        <v>60</v>
      </c>
      <c r="P61" s="1767">
        <v>8</v>
      </c>
      <c r="Q61" s="1763">
        <f>(P61/N61)*100</f>
        <v>11.76470588235294</v>
      </c>
      <c r="R61" s="1764"/>
      <c r="S61" s="1740"/>
      <c r="T61" s="1740"/>
    </row>
    <row r="62" spans="1:41" ht="11.1" customHeight="1">
      <c r="A62" s="1756" t="s">
        <v>1249</v>
      </c>
      <c r="B62" s="1757">
        <f t="shared" si="10"/>
        <v>27</v>
      </c>
      <c r="C62" s="1762">
        <f t="shared" si="5"/>
        <v>22</v>
      </c>
      <c r="D62" s="1762">
        <f t="shared" si="6"/>
        <v>5</v>
      </c>
      <c r="E62" s="1804">
        <f t="shared" si="7"/>
        <v>18.518518518518519</v>
      </c>
      <c r="F62" s="1762">
        <f>(G62+H62)</f>
        <v>26</v>
      </c>
      <c r="G62" s="1762">
        <v>21</v>
      </c>
      <c r="H62" s="1762">
        <v>5</v>
      </c>
      <c r="I62" s="1760">
        <f t="shared" si="8"/>
        <v>19.230769230769234</v>
      </c>
      <c r="J62" s="1762">
        <f t="shared" si="9"/>
        <v>1</v>
      </c>
      <c r="K62" s="1762">
        <v>1</v>
      </c>
      <c r="L62" s="1762"/>
      <c r="M62" s="1760"/>
      <c r="N62" s="1762"/>
      <c r="O62" s="1762"/>
      <c r="P62" s="1762"/>
      <c r="Q62" s="1763"/>
      <c r="R62" s="1764"/>
      <c r="S62" s="1740"/>
      <c r="T62" s="1740"/>
    </row>
    <row r="63" spans="1:41" ht="11.1" customHeight="1">
      <c r="A63" s="1756" t="s">
        <v>727</v>
      </c>
      <c r="B63" s="1757">
        <f t="shared" si="10"/>
        <v>43</v>
      </c>
      <c r="C63" s="1762">
        <f t="shared" si="5"/>
        <v>28</v>
      </c>
      <c r="D63" s="1762">
        <f t="shared" si="6"/>
        <v>15</v>
      </c>
      <c r="E63" s="1804">
        <f t="shared" si="7"/>
        <v>34.883720930232556</v>
      </c>
      <c r="F63" s="1762">
        <f>(G63+H63)</f>
        <v>31</v>
      </c>
      <c r="G63" s="1762">
        <v>23</v>
      </c>
      <c r="H63" s="1762">
        <v>8</v>
      </c>
      <c r="I63" s="1760">
        <f t="shared" si="8"/>
        <v>25.806451612903224</v>
      </c>
      <c r="J63" s="1762">
        <f t="shared" si="9"/>
        <v>1</v>
      </c>
      <c r="K63" s="1767"/>
      <c r="L63" s="1767">
        <v>1</v>
      </c>
      <c r="M63" s="1760">
        <f>(L63/J63)*100</f>
        <v>100</v>
      </c>
      <c r="N63" s="1762">
        <f>SUM(O63:P63)</f>
        <v>11</v>
      </c>
      <c r="O63" s="1767">
        <v>5</v>
      </c>
      <c r="P63" s="1762">
        <v>6</v>
      </c>
      <c r="Q63" s="1763">
        <f>(P63/N63)*100</f>
        <v>54.54545454545454</v>
      </c>
      <c r="R63" s="1764"/>
      <c r="S63" s="1740"/>
      <c r="T63" s="1740"/>
    </row>
    <row r="64" spans="1:41" ht="11.1" customHeight="1">
      <c r="A64" s="1756" t="s">
        <v>728</v>
      </c>
      <c r="B64" s="1757">
        <f>SUM(B65:B66)</f>
        <v>62</v>
      </c>
      <c r="C64" s="1757">
        <f>SUM(C65:C66)</f>
        <v>31</v>
      </c>
      <c r="D64" s="1757">
        <f>SUM(D65:D66)</f>
        <v>31</v>
      </c>
      <c r="E64" s="1804">
        <f t="shared" si="7"/>
        <v>50</v>
      </c>
      <c r="F64" s="1757">
        <f>SUM(F65:F66)</f>
        <v>31</v>
      </c>
      <c r="G64" s="1757">
        <f>SUM(G65:G66)</f>
        <v>17</v>
      </c>
      <c r="H64" s="1804">
        <f>(G64/E64)*100</f>
        <v>34</v>
      </c>
      <c r="I64" s="1757">
        <f>SUM(I65:I66)</f>
        <v>45.161290322580641</v>
      </c>
      <c r="J64" s="1757"/>
      <c r="K64" s="1804"/>
      <c r="L64" s="1757"/>
      <c r="M64" s="1757"/>
      <c r="N64" s="1804">
        <f>SUM(N65:N66)</f>
        <v>31</v>
      </c>
      <c r="O64" s="1757">
        <f>SUM(O65:O66)</f>
        <v>14</v>
      </c>
      <c r="P64" s="1757">
        <f>SUM(P65:P66)</f>
        <v>17</v>
      </c>
      <c r="Q64" s="1804">
        <f>(P64/N64)*100</f>
        <v>54.838709677419352</v>
      </c>
      <c r="R64" s="1764"/>
      <c r="S64" s="1740"/>
      <c r="T64" s="1740"/>
    </row>
    <row r="65" spans="1:20" ht="11.1" customHeight="1">
      <c r="A65" s="1788" t="s">
        <v>1162</v>
      </c>
      <c r="B65" s="1789">
        <f t="shared" si="10"/>
        <v>51</v>
      </c>
      <c r="C65" s="1790">
        <f>SUM(G65+K65+O65)</f>
        <v>24</v>
      </c>
      <c r="D65" s="1790">
        <f>SUM(H65+L65+P65)</f>
        <v>27</v>
      </c>
      <c r="E65" s="1786">
        <f t="shared" si="7"/>
        <v>52.941176470588239</v>
      </c>
      <c r="F65" s="1790">
        <f>(G65+H65)</f>
        <v>31</v>
      </c>
      <c r="G65" s="1790">
        <v>17</v>
      </c>
      <c r="H65" s="1790">
        <v>14</v>
      </c>
      <c r="I65" s="1786">
        <f t="shared" si="8"/>
        <v>45.161290322580641</v>
      </c>
      <c r="J65" s="1790"/>
      <c r="K65" s="1791"/>
      <c r="L65" s="1790"/>
      <c r="M65" s="1786"/>
      <c r="N65" s="1790">
        <f>SUM(O65:P65)</f>
        <v>20</v>
      </c>
      <c r="O65" s="1791">
        <v>7</v>
      </c>
      <c r="P65" s="1790">
        <v>13</v>
      </c>
      <c r="Q65" s="1792">
        <f>(P65/N65)*100</f>
        <v>65</v>
      </c>
      <c r="R65" s="1764"/>
      <c r="S65" s="1740"/>
      <c r="T65" s="1740"/>
    </row>
    <row r="66" spans="1:20" ht="11.1" customHeight="1">
      <c r="A66" s="1809" t="s">
        <v>1163</v>
      </c>
      <c r="B66" s="1789">
        <f>SUM(C66:D66)</f>
        <v>11</v>
      </c>
      <c r="C66" s="1790">
        <f>SUM(G66+K66+O66)</f>
        <v>7</v>
      </c>
      <c r="D66" s="1790">
        <f>SUM(H66+L66+P66)</f>
        <v>4</v>
      </c>
      <c r="E66" s="1786">
        <f>(D66/B66)*100</f>
        <v>36.363636363636367</v>
      </c>
      <c r="F66" s="1810"/>
      <c r="G66" s="1810"/>
      <c r="H66" s="1810"/>
      <c r="I66" s="1811"/>
      <c r="J66" s="1790"/>
      <c r="K66" s="1812"/>
      <c r="L66" s="1810"/>
      <c r="M66" s="1786"/>
      <c r="N66" s="1790">
        <f>SUM(O66:P66)</f>
        <v>11</v>
      </c>
      <c r="O66" s="1812">
        <v>7</v>
      </c>
      <c r="P66" s="1810">
        <v>4</v>
      </c>
      <c r="Q66" s="1792">
        <f>(P66/N66)*100</f>
        <v>36.363636363636367</v>
      </c>
      <c r="R66" s="1764"/>
      <c r="S66" s="1740"/>
      <c r="T66" s="1740"/>
    </row>
    <row r="67" spans="1:20" ht="17.25" customHeight="1">
      <c r="A67" s="1813" t="s">
        <v>215</v>
      </c>
      <c r="B67" s="1814"/>
      <c r="C67" s="1814"/>
      <c r="D67" s="1814"/>
      <c r="E67" s="1814"/>
      <c r="F67" s="1814"/>
      <c r="G67" s="1814"/>
      <c r="H67" s="1814"/>
      <c r="I67" s="1815"/>
      <c r="J67" s="1814"/>
      <c r="K67" s="1814"/>
      <c r="L67" s="1814"/>
      <c r="M67" s="1815"/>
      <c r="N67" s="1814"/>
      <c r="O67" s="1816" t="s">
        <v>408</v>
      </c>
      <c r="P67" s="1817"/>
      <c r="Q67" s="1815"/>
      <c r="R67" s="1740"/>
      <c r="S67" s="1740"/>
      <c r="T67" s="1740"/>
    </row>
    <row r="68" spans="1:20" ht="9" customHeight="1">
      <c r="A68" s="1818"/>
      <c r="B68" s="1819"/>
      <c r="C68" s="1819"/>
      <c r="D68" s="1819"/>
      <c r="E68" s="1819"/>
      <c r="F68" s="1819"/>
      <c r="G68" s="1819"/>
      <c r="H68" s="1819"/>
      <c r="I68" s="1820"/>
      <c r="J68" s="1819"/>
      <c r="K68" s="1819"/>
      <c r="L68" s="1819"/>
      <c r="M68" s="1820"/>
      <c r="N68" s="1819"/>
      <c r="O68" s="1819"/>
      <c r="P68" s="1821"/>
      <c r="Q68" s="1820"/>
      <c r="R68" s="1740"/>
      <c r="S68" s="1740"/>
      <c r="T68" s="1740"/>
    </row>
    <row r="69" spans="1:20" ht="9" customHeight="1">
      <c r="A69" s="1822"/>
      <c r="B69" s="1819"/>
      <c r="C69" s="1819"/>
      <c r="D69" s="1819"/>
      <c r="E69" s="1819"/>
      <c r="F69" s="1819"/>
      <c r="G69" s="1819"/>
      <c r="H69" s="1819"/>
      <c r="I69" s="1820"/>
      <c r="J69" s="1819"/>
      <c r="K69" s="1819"/>
      <c r="L69" s="1819"/>
      <c r="M69" s="1820"/>
      <c r="N69" s="1819"/>
      <c r="O69" s="1819"/>
      <c r="P69" s="1819"/>
      <c r="Q69" s="1820"/>
      <c r="R69" s="1740"/>
      <c r="S69" s="1740"/>
      <c r="T69" s="1740"/>
    </row>
    <row r="70" spans="1:20" ht="9" customHeight="1">
      <c r="A70" s="1822"/>
      <c r="B70" s="1819"/>
      <c r="C70" s="1819"/>
      <c r="D70" s="1819"/>
      <c r="E70" s="1819"/>
      <c r="F70" s="1819"/>
      <c r="G70" s="1819"/>
      <c r="H70" s="1819"/>
      <c r="I70" s="1820"/>
      <c r="J70" s="1819"/>
      <c r="K70" s="1819"/>
      <c r="L70" s="1819"/>
      <c r="M70" s="1820"/>
      <c r="N70" s="1819"/>
      <c r="O70" s="1819"/>
      <c r="P70" s="1819"/>
      <c r="Q70" s="1820"/>
      <c r="R70" s="1740"/>
      <c r="S70" s="1740"/>
      <c r="T70" s="1740"/>
    </row>
    <row r="71" spans="1:20" ht="9" customHeight="1">
      <c r="B71" s="1819"/>
      <c r="C71" s="1819"/>
      <c r="D71" s="1819"/>
      <c r="E71" s="1819"/>
      <c r="F71" s="1819"/>
      <c r="G71" s="1819"/>
      <c r="H71" s="1819"/>
      <c r="I71" s="1820"/>
      <c r="J71" s="1819"/>
      <c r="K71" s="1819"/>
      <c r="L71" s="1819"/>
      <c r="M71" s="1820"/>
      <c r="N71" s="1819"/>
      <c r="O71" s="1819"/>
      <c r="P71" s="1819"/>
      <c r="Q71" s="1820"/>
      <c r="R71" s="1740"/>
      <c r="S71" s="1740"/>
      <c r="T71" s="1740"/>
    </row>
    <row r="72" spans="1:20">
      <c r="A72" s="1823"/>
      <c r="Q72" s="1823"/>
    </row>
    <row r="74" spans="1:20" ht="8.1" customHeight="1">
      <c r="B74" s="1740"/>
      <c r="C74" s="1740"/>
      <c r="D74" s="1740"/>
      <c r="E74" s="1740"/>
      <c r="F74" s="1740"/>
      <c r="G74" s="1740"/>
      <c r="H74" s="1740"/>
      <c r="I74" s="1740"/>
      <c r="J74" s="1740"/>
      <c r="K74" s="1740"/>
      <c r="L74" s="1740"/>
      <c r="M74" s="1740"/>
      <c r="N74" s="1740"/>
      <c r="O74" s="1740"/>
      <c r="P74" s="1740"/>
    </row>
    <row r="75" spans="1:20" ht="8.1" customHeight="1">
      <c r="B75" s="1740"/>
      <c r="C75" s="1740"/>
      <c r="D75" s="1740"/>
      <c r="E75" s="1740"/>
      <c r="F75" s="1740"/>
      <c r="Q75" s="1823"/>
    </row>
    <row r="76" spans="1:20" ht="8.1" customHeight="1">
      <c r="B76" s="1740"/>
      <c r="C76" s="1740"/>
      <c r="D76" s="1740"/>
      <c r="E76" s="1740"/>
      <c r="F76" s="1740"/>
    </row>
  </sheetData>
  <sheetProtection password="CA55" sheet="1" objects="1" scenarios="1"/>
  <mergeCells count="12">
    <mergeCell ref="P9:Q9"/>
    <mergeCell ref="L9:M9"/>
    <mergeCell ref="H9:I9"/>
    <mergeCell ref="D9:E9"/>
    <mergeCell ref="N8:Q8"/>
    <mergeCell ref="F8:I8"/>
    <mergeCell ref="C8:E8"/>
    <mergeCell ref="A1:Q1"/>
    <mergeCell ref="A3:Q3"/>
    <mergeCell ref="A6:Q6"/>
    <mergeCell ref="A4:Q4"/>
    <mergeCell ref="J8:M8"/>
  </mergeCells>
  <phoneticPr fontId="101" type="noConversion"/>
  <printOptions horizontalCentered="1"/>
  <pageMargins left="0.55118110236220474" right="0.75" top="1.1811023622047245" bottom="1" header="0.19685039370078741" footer="0"/>
  <pageSetup scale="95" firstPageNumber="53" orientation="landscape" useFirstPageNumber="1" horizontalDpi="300" verticalDpi="300" r:id="rId1"/>
  <headerFooter alignWithMargins="0">
    <oddHeader>&amp;R&amp;"Helv,Negrita"&amp;12&amp;[54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T28"/>
  <sheetViews>
    <sheetView showGridLines="0" workbookViewId="0">
      <selection activeCell="C38" sqref="C38"/>
    </sheetView>
  </sheetViews>
  <sheetFormatPr baseColWidth="10" defaultColWidth="6.83203125" defaultRowHeight="10.5"/>
  <cols>
    <col min="1" max="1" width="39.83203125" style="2870" customWidth="1"/>
    <col min="2" max="2" width="7.33203125" style="2870" customWidth="1"/>
    <col min="3" max="5" width="6.83203125" style="2870" customWidth="1"/>
    <col min="6" max="6" width="7.6640625" style="2870" customWidth="1"/>
    <col min="7" max="8" width="6.83203125" style="2870" customWidth="1"/>
    <col min="9" max="9" width="8.5" style="2870" customWidth="1"/>
    <col min="10" max="10" width="7.33203125" style="2870" customWidth="1"/>
    <col min="11" max="13" width="6.83203125" style="2870" customWidth="1"/>
    <col min="14" max="14" width="7.1640625" style="2870" customWidth="1"/>
    <col min="15" max="17" width="6.83203125" style="2870" customWidth="1"/>
    <col min="18" max="18" width="0" style="2870" hidden="1" customWidth="1"/>
    <col min="19" max="16384" width="6.83203125" style="2870"/>
  </cols>
  <sheetData>
    <row r="1" spans="1:20" ht="18" customHeight="1">
      <c r="A1" s="3457" t="s">
        <v>359</v>
      </c>
      <c r="B1" s="3457"/>
      <c r="C1" s="3457"/>
      <c r="D1" s="3457"/>
      <c r="E1" s="3457"/>
      <c r="F1" s="3457"/>
      <c r="G1" s="3457"/>
      <c r="H1" s="3457"/>
      <c r="I1" s="3457"/>
      <c r="J1" s="3457"/>
      <c r="K1" s="3457"/>
      <c r="L1" s="3457"/>
      <c r="M1" s="3457"/>
      <c r="N1" s="3457"/>
      <c r="O1" s="3457"/>
      <c r="P1" s="3457"/>
      <c r="Q1" s="3457"/>
      <c r="R1" s="2910"/>
      <c r="S1" s="2910"/>
      <c r="T1" s="2910"/>
    </row>
    <row r="2" spans="1:20" ht="18" customHeight="1">
      <c r="A2" s="2871"/>
      <c r="B2" s="2889"/>
      <c r="C2" s="2889"/>
      <c r="D2" s="2889"/>
      <c r="E2" s="2889"/>
      <c r="F2" s="2889"/>
      <c r="G2" s="2889"/>
      <c r="H2" s="2889"/>
      <c r="I2" s="2889"/>
      <c r="J2" s="2889"/>
      <c r="K2" s="2889"/>
      <c r="L2" s="2889"/>
      <c r="M2" s="2889"/>
      <c r="N2" s="2889"/>
      <c r="O2" s="2889"/>
      <c r="P2" s="2889"/>
      <c r="Q2" s="2889"/>
      <c r="R2" s="2910"/>
      <c r="S2" s="2910"/>
      <c r="T2" s="2910"/>
    </row>
    <row r="3" spans="1:20" ht="18" customHeight="1">
      <c r="A3" s="3544" t="s">
        <v>441</v>
      </c>
      <c r="B3" s="3544"/>
      <c r="C3" s="3544"/>
      <c r="D3" s="3544"/>
      <c r="E3" s="3544"/>
      <c r="F3" s="3544"/>
      <c r="G3" s="3544"/>
      <c r="H3" s="3544"/>
      <c r="I3" s="3544"/>
      <c r="J3" s="3544"/>
      <c r="K3" s="3544"/>
      <c r="L3" s="3544"/>
      <c r="M3" s="3544"/>
      <c r="N3" s="3544"/>
      <c r="O3" s="3544"/>
      <c r="P3" s="3544"/>
      <c r="Q3" s="3544"/>
      <c r="R3" s="2910"/>
      <c r="S3" s="2910"/>
      <c r="T3" s="2910"/>
    </row>
    <row r="4" spans="1:20" ht="18" customHeight="1">
      <c r="A4" s="3595" t="s">
        <v>442</v>
      </c>
      <c r="B4" s="3595"/>
      <c r="C4" s="3595"/>
      <c r="D4" s="3595"/>
      <c r="E4" s="3595"/>
      <c r="F4" s="3595"/>
      <c r="G4" s="3595"/>
      <c r="H4" s="3595"/>
      <c r="I4" s="3595"/>
      <c r="J4" s="3595"/>
      <c r="K4" s="3595"/>
      <c r="L4" s="3595"/>
      <c r="M4" s="3595"/>
      <c r="N4" s="3595"/>
      <c r="O4" s="3595"/>
      <c r="P4" s="3595"/>
      <c r="Q4" s="3595"/>
      <c r="R4" s="2910"/>
      <c r="S4" s="2910"/>
      <c r="T4" s="2910"/>
    </row>
    <row r="5" spans="1:20" ht="18" customHeight="1">
      <c r="A5" s="3587" t="s">
        <v>238</v>
      </c>
      <c r="B5" s="3587"/>
      <c r="C5" s="3587"/>
      <c r="D5" s="3587"/>
      <c r="E5" s="3587"/>
      <c r="F5" s="3587"/>
      <c r="G5" s="3587"/>
      <c r="H5" s="3587"/>
      <c r="I5" s="3587"/>
      <c r="J5" s="3587"/>
      <c r="K5" s="3587"/>
      <c r="L5" s="3587"/>
      <c r="M5" s="3587"/>
      <c r="N5" s="3587"/>
      <c r="O5" s="3587"/>
      <c r="P5" s="3587"/>
      <c r="Q5" s="3587"/>
      <c r="R5" s="2910"/>
      <c r="S5" s="2910"/>
      <c r="T5" s="2910"/>
    </row>
    <row r="6" spans="1:20" ht="18" customHeight="1">
      <c r="A6" s="3150" t="s">
        <v>396</v>
      </c>
      <c r="B6" s="3588" t="s">
        <v>198</v>
      </c>
      <c r="C6" s="3591"/>
      <c r="D6" s="3591"/>
      <c r="E6" s="3592"/>
      <c r="F6" s="3588" t="s">
        <v>199</v>
      </c>
      <c r="G6" s="3589"/>
      <c r="H6" s="3589"/>
      <c r="I6" s="3590"/>
      <c r="J6" s="3588" t="s">
        <v>443</v>
      </c>
      <c r="K6" s="3591"/>
      <c r="L6" s="3591"/>
      <c r="M6" s="3593"/>
      <c r="N6" s="3594" t="s">
        <v>201</v>
      </c>
      <c r="O6" s="3591"/>
      <c r="P6" s="3591"/>
      <c r="Q6" s="3593"/>
      <c r="R6" s="2910"/>
      <c r="S6" s="2910"/>
      <c r="T6" s="2910"/>
    </row>
    <row r="7" spans="1:20" ht="18" customHeight="1">
      <c r="A7" s="3151" t="s">
        <v>444</v>
      </c>
      <c r="B7" s="3152" t="s">
        <v>418</v>
      </c>
      <c r="C7" s="3153" t="s">
        <v>217</v>
      </c>
      <c r="D7" s="3154" t="s">
        <v>218</v>
      </c>
      <c r="E7" s="3155" t="s">
        <v>1360</v>
      </c>
      <c r="F7" s="3156" t="s">
        <v>418</v>
      </c>
      <c r="G7" s="3154" t="s">
        <v>217</v>
      </c>
      <c r="H7" s="3154" t="s">
        <v>218</v>
      </c>
      <c r="I7" s="3155" t="s">
        <v>1360</v>
      </c>
      <c r="J7" s="3156" t="s">
        <v>418</v>
      </c>
      <c r="K7" s="3154" t="s">
        <v>217</v>
      </c>
      <c r="L7" s="3154" t="s">
        <v>218</v>
      </c>
      <c r="M7" s="3157" t="s">
        <v>1360</v>
      </c>
      <c r="N7" s="3158" t="s">
        <v>475</v>
      </c>
      <c r="O7" s="3159" t="s">
        <v>217</v>
      </c>
      <c r="P7" s="3154" t="s">
        <v>218</v>
      </c>
      <c r="Q7" s="3160" t="s">
        <v>1360</v>
      </c>
      <c r="R7" s="2910"/>
      <c r="S7" s="2910"/>
      <c r="T7" s="2910"/>
    </row>
    <row r="8" spans="1:20" ht="24.95" customHeight="1">
      <c r="A8" s="3090" t="s">
        <v>380</v>
      </c>
      <c r="B8" s="3161">
        <f t="shared" ref="B8:B24" si="0">SUM(C8:D8)</f>
        <v>627</v>
      </c>
      <c r="C8" s="3162">
        <f>SUM(G8+K8+O8)</f>
        <v>464</v>
      </c>
      <c r="D8" s="3162">
        <f>SUM(H8+L8+P8)</f>
        <v>163</v>
      </c>
      <c r="E8" s="3163">
        <f t="shared" ref="E8:E22" si="1">(D8/B8)*100</f>
        <v>25.996810207336523</v>
      </c>
      <c r="F8" s="3162">
        <f>SUM(F9:F24)</f>
        <v>323</v>
      </c>
      <c r="G8" s="3162">
        <f>SUM(G9:G24)</f>
        <v>254</v>
      </c>
      <c r="H8" s="3162">
        <f>SUM(H9:H24)</f>
        <v>69</v>
      </c>
      <c r="I8" s="3163">
        <f t="shared" ref="I8:I16" si="2">(H8/F8)*100</f>
        <v>21.362229102167181</v>
      </c>
      <c r="J8" s="3162">
        <f>SUM(J9:J24)</f>
        <v>60</v>
      </c>
      <c r="K8" s="3162">
        <f>SUM(K9:K24)</f>
        <v>45</v>
      </c>
      <c r="L8" s="3162">
        <f>SUM(L9:L24)</f>
        <v>15</v>
      </c>
      <c r="M8" s="3164">
        <f>(L8/J8)*100</f>
        <v>25</v>
      </c>
      <c r="N8" s="3162">
        <f>SUM(N9:N24)</f>
        <v>244</v>
      </c>
      <c r="O8" s="3162">
        <f>SUM(O9:O24)</f>
        <v>165</v>
      </c>
      <c r="P8" s="3162">
        <f>SUM(P9:P24)</f>
        <v>79</v>
      </c>
      <c r="Q8" s="3164">
        <f t="shared" ref="Q8:Q20" si="3">(P8/N8)*100</f>
        <v>32.377049180327873</v>
      </c>
    </row>
    <row r="9" spans="1:20" ht="20.100000000000001" customHeight="1">
      <c r="A9" s="3112" t="s">
        <v>419</v>
      </c>
      <c r="B9" s="3165">
        <f t="shared" si="0"/>
        <v>187</v>
      </c>
      <c r="C9" s="3113">
        <f>(G9+K9+O9)</f>
        <v>123</v>
      </c>
      <c r="D9" s="3113">
        <f t="shared" ref="D9:D22" si="4">SUM(H9+L9+P9)</f>
        <v>64</v>
      </c>
      <c r="E9" s="3114">
        <f t="shared" si="1"/>
        <v>34.224598930481278</v>
      </c>
      <c r="F9" s="3113">
        <f t="shared" ref="F9:F23" si="5">SUM(G9:H9)</f>
        <v>81</v>
      </c>
      <c r="G9" s="3113">
        <v>57</v>
      </c>
      <c r="H9" s="3113">
        <v>24</v>
      </c>
      <c r="I9" s="3114">
        <f t="shared" si="2"/>
        <v>29.629629629629626</v>
      </c>
      <c r="J9" s="3113">
        <f>SUM(K9:L9)</f>
        <v>27</v>
      </c>
      <c r="K9" s="3113">
        <v>19</v>
      </c>
      <c r="L9" s="3113">
        <v>8</v>
      </c>
      <c r="M9" s="3166">
        <f>(L9/J9)*100</f>
        <v>29.629629629629626</v>
      </c>
      <c r="N9" s="3113">
        <f t="shared" ref="N9:N24" si="6">SUM(O9:P9)</f>
        <v>79</v>
      </c>
      <c r="O9" s="3113">
        <v>47</v>
      </c>
      <c r="P9" s="3113">
        <v>32</v>
      </c>
      <c r="Q9" s="3166">
        <f t="shared" si="3"/>
        <v>40.506329113924053</v>
      </c>
      <c r="R9" s="2910"/>
      <c r="S9" s="2910"/>
      <c r="T9" s="2910"/>
    </row>
    <row r="10" spans="1:20" ht="20.100000000000001" customHeight="1">
      <c r="A10" s="3112" t="s">
        <v>420</v>
      </c>
      <c r="B10" s="3165">
        <f t="shared" si="0"/>
        <v>28</v>
      </c>
      <c r="C10" s="3113">
        <f t="shared" ref="C10:C24" si="7">SUM(G10+K10+O10)</f>
        <v>17</v>
      </c>
      <c r="D10" s="3113">
        <f t="shared" si="4"/>
        <v>11</v>
      </c>
      <c r="E10" s="3114">
        <f t="shared" si="1"/>
        <v>39.285714285714285</v>
      </c>
      <c r="F10" s="3113">
        <f t="shared" si="5"/>
        <v>8</v>
      </c>
      <c r="G10" s="3113">
        <v>2</v>
      </c>
      <c r="H10" s="3113">
        <v>6</v>
      </c>
      <c r="I10" s="3114">
        <f t="shared" si="2"/>
        <v>75</v>
      </c>
      <c r="J10" s="3113">
        <f>SUM(K10:L10)</f>
        <v>1</v>
      </c>
      <c r="K10" s="3113">
        <v>1</v>
      </c>
      <c r="L10" s="3115"/>
      <c r="M10" s="3166"/>
      <c r="N10" s="3113">
        <f t="shared" si="6"/>
        <v>19</v>
      </c>
      <c r="O10" s="3113">
        <v>14</v>
      </c>
      <c r="P10" s="3113">
        <v>5</v>
      </c>
      <c r="Q10" s="3166">
        <f t="shared" si="3"/>
        <v>26.315789473684209</v>
      </c>
      <c r="R10" s="2910"/>
      <c r="S10" s="2910"/>
      <c r="T10" s="2910"/>
    </row>
    <row r="11" spans="1:20" ht="20.100000000000001" customHeight="1">
      <c r="A11" s="3112" t="s">
        <v>421</v>
      </c>
      <c r="B11" s="3165">
        <f t="shared" si="0"/>
        <v>39</v>
      </c>
      <c r="C11" s="3113">
        <f t="shared" si="7"/>
        <v>31</v>
      </c>
      <c r="D11" s="3113">
        <f t="shared" si="4"/>
        <v>8</v>
      </c>
      <c r="E11" s="3114">
        <f t="shared" si="1"/>
        <v>20.512820512820511</v>
      </c>
      <c r="F11" s="3113">
        <f t="shared" si="5"/>
        <v>22</v>
      </c>
      <c r="G11" s="3113">
        <v>19</v>
      </c>
      <c r="H11" s="3113">
        <v>3</v>
      </c>
      <c r="I11" s="3114">
        <f t="shared" si="2"/>
        <v>13.636363636363635</v>
      </c>
      <c r="J11" s="3113"/>
      <c r="K11" s="3113"/>
      <c r="L11" s="3115"/>
      <c r="M11" s="3166"/>
      <c r="N11" s="3113">
        <f t="shared" si="6"/>
        <v>17</v>
      </c>
      <c r="O11" s="3113">
        <v>12</v>
      </c>
      <c r="P11" s="3113">
        <v>5</v>
      </c>
      <c r="Q11" s="3166">
        <f t="shared" si="3"/>
        <v>29.411764705882355</v>
      </c>
      <c r="R11" s="2910"/>
      <c r="S11" s="2910"/>
      <c r="T11" s="2910"/>
    </row>
    <row r="12" spans="1:20" ht="20.100000000000001" customHeight="1">
      <c r="A12" s="3112" t="s">
        <v>422</v>
      </c>
      <c r="B12" s="3165">
        <f t="shared" si="0"/>
        <v>34</v>
      </c>
      <c r="C12" s="3113">
        <f t="shared" si="7"/>
        <v>29</v>
      </c>
      <c r="D12" s="3113">
        <f t="shared" si="4"/>
        <v>5</v>
      </c>
      <c r="E12" s="3114">
        <f t="shared" si="1"/>
        <v>14.705882352941178</v>
      </c>
      <c r="F12" s="3113">
        <f t="shared" si="5"/>
        <v>23</v>
      </c>
      <c r="G12" s="3113">
        <v>20</v>
      </c>
      <c r="H12" s="3113">
        <v>3</v>
      </c>
      <c r="I12" s="3114">
        <f t="shared" si="2"/>
        <v>13.043478260869565</v>
      </c>
      <c r="J12" s="3113"/>
      <c r="K12" s="3113"/>
      <c r="L12" s="3115"/>
      <c r="M12" s="3166"/>
      <c r="N12" s="3113">
        <f t="shared" si="6"/>
        <v>11</v>
      </c>
      <c r="O12" s="3113">
        <v>9</v>
      </c>
      <c r="P12" s="3113">
        <v>2</v>
      </c>
      <c r="Q12" s="3166">
        <f t="shared" si="3"/>
        <v>18.181818181818183</v>
      </c>
      <c r="R12" s="2910"/>
      <c r="S12" s="2910"/>
      <c r="T12" s="2910"/>
    </row>
    <row r="13" spans="1:20" ht="20.100000000000001" customHeight="1">
      <c r="A13" s="3112" t="s">
        <v>423</v>
      </c>
      <c r="B13" s="3165">
        <f t="shared" si="0"/>
        <v>57</v>
      </c>
      <c r="C13" s="3113">
        <f t="shared" si="7"/>
        <v>48</v>
      </c>
      <c r="D13" s="3113">
        <f t="shared" si="4"/>
        <v>9</v>
      </c>
      <c r="E13" s="3114">
        <f t="shared" si="1"/>
        <v>15.789473684210526</v>
      </c>
      <c r="F13" s="3113">
        <f t="shared" si="5"/>
        <v>38</v>
      </c>
      <c r="G13" s="3113">
        <v>33</v>
      </c>
      <c r="H13" s="3113">
        <v>5</v>
      </c>
      <c r="I13" s="3114">
        <f t="shared" si="2"/>
        <v>13.157894736842104</v>
      </c>
      <c r="J13" s="3113">
        <f t="shared" ref="J13:J18" si="8">SUM(K13:L13)</f>
        <v>3</v>
      </c>
      <c r="K13" s="3113">
        <v>2</v>
      </c>
      <c r="L13" s="3113">
        <v>1</v>
      </c>
      <c r="M13" s="3166">
        <f>(L13/J13)*100</f>
        <v>33.333333333333329</v>
      </c>
      <c r="N13" s="3113">
        <f t="shared" si="6"/>
        <v>16</v>
      </c>
      <c r="O13" s="3113">
        <v>13</v>
      </c>
      <c r="P13" s="3113">
        <v>3</v>
      </c>
      <c r="Q13" s="3166">
        <f t="shared" si="3"/>
        <v>18.75</v>
      </c>
      <c r="R13" s="2910"/>
      <c r="S13" s="2910"/>
      <c r="T13" s="2910"/>
    </row>
    <row r="14" spans="1:20" ht="20.100000000000001" customHeight="1">
      <c r="A14" s="3112" t="s">
        <v>424</v>
      </c>
      <c r="B14" s="3165">
        <f t="shared" si="0"/>
        <v>32</v>
      </c>
      <c r="C14" s="3113">
        <f t="shared" si="7"/>
        <v>22</v>
      </c>
      <c r="D14" s="3113">
        <f t="shared" si="4"/>
        <v>10</v>
      </c>
      <c r="E14" s="3114">
        <f t="shared" si="1"/>
        <v>31.25</v>
      </c>
      <c r="F14" s="3113">
        <f t="shared" si="5"/>
        <v>11</v>
      </c>
      <c r="G14" s="3113">
        <v>6</v>
      </c>
      <c r="H14" s="3113">
        <v>5</v>
      </c>
      <c r="I14" s="3114">
        <f t="shared" si="2"/>
        <v>45.454545454545453</v>
      </c>
      <c r="J14" s="3113">
        <f t="shared" si="8"/>
        <v>6</v>
      </c>
      <c r="K14" s="3113">
        <v>6</v>
      </c>
      <c r="L14" s="3113"/>
      <c r="M14" s="3166"/>
      <c r="N14" s="3113">
        <f t="shared" si="6"/>
        <v>15</v>
      </c>
      <c r="O14" s="3113">
        <v>10</v>
      </c>
      <c r="P14" s="3113">
        <v>5</v>
      </c>
      <c r="Q14" s="3166">
        <f t="shared" si="3"/>
        <v>33.333333333333329</v>
      </c>
      <c r="R14" s="2910"/>
      <c r="S14" s="2910"/>
      <c r="T14" s="2910"/>
    </row>
    <row r="15" spans="1:20" ht="20.100000000000001" customHeight="1">
      <c r="A15" s="3112" t="s">
        <v>425</v>
      </c>
      <c r="B15" s="3165">
        <f t="shared" si="0"/>
        <v>27</v>
      </c>
      <c r="C15" s="3113">
        <f t="shared" si="7"/>
        <v>21</v>
      </c>
      <c r="D15" s="3113">
        <f t="shared" si="4"/>
        <v>6</v>
      </c>
      <c r="E15" s="3114">
        <f t="shared" si="1"/>
        <v>22.222222222222221</v>
      </c>
      <c r="F15" s="3113">
        <f t="shared" si="5"/>
        <v>10</v>
      </c>
      <c r="G15" s="3113">
        <v>9</v>
      </c>
      <c r="H15" s="3113">
        <v>1</v>
      </c>
      <c r="I15" s="3114">
        <f t="shared" si="2"/>
        <v>10</v>
      </c>
      <c r="J15" s="3113">
        <f t="shared" si="8"/>
        <v>3</v>
      </c>
      <c r="K15" s="3113">
        <v>2</v>
      </c>
      <c r="L15" s="3113">
        <v>1</v>
      </c>
      <c r="M15" s="3166">
        <f>(L15/J15)*100</f>
        <v>33.333333333333329</v>
      </c>
      <c r="N15" s="3113">
        <f t="shared" si="6"/>
        <v>14</v>
      </c>
      <c r="O15" s="3113">
        <v>10</v>
      </c>
      <c r="P15" s="3113">
        <v>4</v>
      </c>
      <c r="Q15" s="3166">
        <f t="shared" si="3"/>
        <v>28.571428571428569</v>
      </c>
      <c r="R15" s="2910"/>
      <c r="S15" s="2910"/>
      <c r="T15" s="2910"/>
    </row>
    <row r="16" spans="1:20" ht="20.100000000000001" customHeight="1">
      <c r="A16" s="3112" t="s">
        <v>1261</v>
      </c>
      <c r="B16" s="3165">
        <f t="shared" si="0"/>
        <v>29</v>
      </c>
      <c r="C16" s="3113">
        <f t="shared" si="7"/>
        <v>19</v>
      </c>
      <c r="D16" s="3113">
        <f t="shared" si="4"/>
        <v>10</v>
      </c>
      <c r="E16" s="3114">
        <f t="shared" si="1"/>
        <v>34.482758620689658</v>
      </c>
      <c r="F16" s="3113">
        <f t="shared" si="5"/>
        <v>18</v>
      </c>
      <c r="G16" s="3113">
        <v>12</v>
      </c>
      <c r="H16" s="3113">
        <v>6</v>
      </c>
      <c r="I16" s="3114">
        <f t="shared" si="2"/>
        <v>33.333333333333329</v>
      </c>
      <c r="J16" s="3113">
        <f t="shared" si="8"/>
        <v>5</v>
      </c>
      <c r="K16" s="3113">
        <v>5</v>
      </c>
      <c r="L16" s="3115"/>
      <c r="M16" s="3166"/>
      <c r="N16" s="3113">
        <f t="shared" si="6"/>
        <v>6</v>
      </c>
      <c r="O16" s="3113">
        <v>2</v>
      </c>
      <c r="P16" s="3113">
        <v>4</v>
      </c>
      <c r="Q16" s="3166">
        <f t="shared" si="3"/>
        <v>66.666666666666657</v>
      </c>
      <c r="R16" s="2910"/>
      <c r="S16" s="2910"/>
      <c r="T16" s="2910"/>
    </row>
    <row r="17" spans="1:20" ht="20.100000000000001" customHeight="1">
      <c r="A17" s="3112" t="s">
        <v>426</v>
      </c>
      <c r="B17" s="3165">
        <f t="shared" si="0"/>
        <v>16</v>
      </c>
      <c r="C17" s="3113">
        <f t="shared" si="7"/>
        <v>13</v>
      </c>
      <c r="D17" s="3113">
        <f t="shared" si="4"/>
        <v>3</v>
      </c>
      <c r="E17" s="3114">
        <f t="shared" si="1"/>
        <v>18.75</v>
      </c>
      <c r="F17" s="3113">
        <f t="shared" si="5"/>
        <v>5</v>
      </c>
      <c r="G17" s="3113">
        <v>5</v>
      </c>
      <c r="H17" s="3115"/>
      <c r="I17" s="3114"/>
      <c r="J17" s="3113">
        <f t="shared" si="8"/>
        <v>1</v>
      </c>
      <c r="K17" s="3115">
        <v>1</v>
      </c>
      <c r="L17" s="3115"/>
      <c r="M17" s="3166"/>
      <c r="N17" s="3113">
        <f t="shared" si="6"/>
        <v>10</v>
      </c>
      <c r="O17" s="3113">
        <v>7</v>
      </c>
      <c r="P17" s="3113">
        <v>3</v>
      </c>
      <c r="Q17" s="3166">
        <f t="shared" si="3"/>
        <v>30</v>
      </c>
      <c r="R17" s="2910"/>
      <c r="S17" s="2910"/>
      <c r="T17" s="2910"/>
    </row>
    <row r="18" spans="1:20" ht="20.100000000000001" customHeight="1">
      <c r="A18" s="3112" t="s">
        <v>427</v>
      </c>
      <c r="B18" s="3165">
        <f t="shared" si="0"/>
        <v>20</v>
      </c>
      <c r="C18" s="3113">
        <f t="shared" si="7"/>
        <v>15</v>
      </c>
      <c r="D18" s="3113">
        <f t="shared" si="4"/>
        <v>5</v>
      </c>
      <c r="E18" s="3114">
        <f t="shared" si="1"/>
        <v>25</v>
      </c>
      <c r="F18" s="3113">
        <f t="shared" si="5"/>
        <v>9</v>
      </c>
      <c r="G18" s="3113">
        <v>9</v>
      </c>
      <c r="H18" s="3115"/>
      <c r="I18" s="3114"/>
      <c r="J18" s="3113">
        <f t="shared" si="8"/>
        <v>8</v>
      </c>
      <c r="K18" s="3113">
        <v>5</v>
      </c>
      <c r="L18" s="3113">
        <v>3</v>
      </c>
      <c r="M18" s="3166">
        <f>(L18/J18)*100</f>
        <v>37.5</v>
      </c>
      <c r="N18" s="3113">
        <f t="shared" si="6"/>
        <v>3</v>
      </c>
      <c r="O18" s="3113">
        <v>1</v>
      </c>
      <c r="P18" s="3113">
        <v>2</v>
      </c>
      <c r="Q18" s="3166">
        <f t="shared" si="3"/>
        <v>66.666666666666657</v>
      </c>
      <c r="R18" s="2910"/>
      <c r="S18" s="2910"/>
      <c r="T18" s="2910"/>
    </row>
    <row r="19" spans="1:20" ht="20.100000000000001" customHeight="1">
      <c r="A19" s="3112" t="s">
        <v>465</v>
      </c>
      <c r="B19" s="3165">
        <f t="shared" si="0"/>
        <v>22</v>
      </c>
      <c r="C19" s="3113">
        <f t="shared" si="7"/>
        <v>16</v>
      </c>
      <c r="D19" s="3113">
        <f t="shared" si="4"/>
        <v>6</v>
      </c>
      <c r="E19" s="3114">
        <f t="shared" si="1"/>
        <v>27.27272727272727</v>
      </c>
      <c r="F19" s="3113">
        <f t="shared" si="5"/>
        <v>8</v>
      </c>
      <c r="G19" s="3113">
        <v>6</v>
      </c>
      <c r="H19" s="3113">
        <v>2</v>
      </c>
      <c r="I19" s="3114">
        <f>(H19/F19)*100</f>
        <v>25</v>
      </c>
      <c r="J19" s="3115"/>
      <c r="K19" s="3115"/>
      <c r="L19" s="3115"/>
      <c r="M19" s="3166"/>
      <c r="N19" s="3113">
        <f t="shared" si="6"/>
        <v>14</v>
      </c>
      <c r="O19" s="3113">
        <v>10</v>
      </c>
      <c r="P19" s="3113">
        <v>4</v>
      </c>
      <c r="Q19" s="3166">
        <f t="shared" si="3"/>
        <v>28.571428571428569</v>
      </c>
      <c r="R19" s="2910"/>
      <c r="S19" s="2910"/>
      <c r="T19" s="2910"/>
    </row>
    <row r="20" spans="1:20" ht="20.100000000000001" customHeight="1">
      <c r="A20" s="3112" t="s">
        <v>428</v>
      </c>
      <c r="B20" s="3165">
        <f t="shared" si="0"/>
        <v>14</v>
      </c>
      <c r="C20" s="3113">
        <f t="shared" si="7"/>
        <v>12</v>
      </c>
      <c r="D20" s="3113">
        <f t="shared" si="4"/>
        <v>2</v>
      </c>
      <c r="E20" s="3114">
        <f t="shared" si="1"/>
        <v>14.285714285714285</v>
      </c>
      <c r="F20" s="3113">
        <f t="shared" si="5"/>
        <v>7</v>
      </c>
      <c r="G20" s="3113">
        <v>7</v>
      </c>
      <c r="H20" s="3115"/>
      <c r="I20" s="3114"/>
      <c r="J20" s="3113">
        <f>SUM(K20:L20)</f>
        <v>5</v>
      </c>
      <c r="K20" s="3113">
        <v>3</v>
      </c>
      <c r="L20" s="3113">
        <v>2</v>
      </c>
      <c r="M20" s="3166">
        <f>(L20/J20)*100</f>
        <v>40</v>
      </c>
      <c r="N20" s="3113">
        <f t="shared" si="6"/>
        <v>2</v>
      </c>
      <c r="O20" s="3113">
        <v>2</v>
      </c>
      <c r="P20" s="3115"/>
      <c r="Q20" s="3166">
        <f t="shared" si="3"/>
        <v>0</v>
      </c>
      <c r="R20" s="2910"/>
      <c r="S20" s="2910"/>
      <c r="T20" s="2910"/>
    </row>
    <row r="21" spans="1:20" ht="20.100000000000001" customHeight="1">
      <c r="A21" s="3112" t="s">
        <v>429</v>
      </c>
      <c r="B21" s="3165">
        <f t="shared" si="0"/>
        <v>77</v>
      </c>
      <c r="C21" s="3113">
        <f t="shared" si="7"/>
        <v>63</v>
      </c>
      <c r="D21" s="3113">
        <f t="shared" si="4"/>
        <v>14</v>
      </c>
      <c r="E21" s="3114">
        <f t="shared" si="1"/>
        <v>18.181818181818183</v>
      </c>
      <c r="F21" s="3113">
        <f t="shared" si="5"/>
        <v>65</v>
      </c>
      <c r="G21" s="3113">
        <v>53</v>
      </c>
      <c r="H21" s="3113">
        <v>12</v>
      </c>
      <c r="I21" s="3114">
        <f>(H21/F21)*100</f>
        <v>18.461538461538463</v>
      </c>
      <c r="J21" s="3113">
        <f>SUM(K21:L21)</f>
        <v>1</v>
      </c>
      <c r="K21" s="3113">
        <v>1</v>
      </c>
      <c r="L21" s="3113"/>
      <c r="M21" s="3166"/>
      <c r="N21" s="3113">
        <f t="shared" si="6"/>
        <v>11</v>
      </c>
      <c r="O21" s="3113">
        <v>9</v>
      </c>
      <c r="P21" s="3115">
        <v>2</v>
      </c>
      <c r="Q21" s="3166">
        <v>2</v>
      </c>
      <c r="R21" s="2910"/>
      <c r="S21" s="2910"/>
      <c r="T21" s="2910"/>
    </row>
    <row r="22" spans="1:20" ht="20.100000000000001" customHeight="1">
      <c r="A22" s="3112" t="s">
        <v>430</v>
      </c>
      <c r="B22" s="3165">
        <f t="shared" si="0"/>
        <v>28</v>
      </c>
      <c r="C22" s="3113">
        <f t="shared" si="7"/>
        <v>22</v>
      </c>
      <c r="D22" s="3113">
        <f t="shared" si="4"/>
        <v>6</v>
      </c>
      <c r="E22" s="3114">
        <f t="shared" si="1"/>
        <v>21.428571428571427</v>
      </c>
      <c r="F22" s="3113">
        <f t="shared" si="5"/>
        <v>14</v>
      </c>
      <c r="G22" s="3113">
        <v>12</v>
      </c>
      <c r="H22" s="3113">
        <v>2</v>
      </c>
      <c r="I22" s="3114">
        <f>(H22/F22)*100</f>
        <v>14.285714285714285</v>
      </c>
      <c r="J22" s="3113"/>
      <c r="K22" s="3115"/>
      <c r="L22" s="3115"/>
      <c r="M22" s="3166"/>
      <c r="N22" s="3113">
        <f t="shared" si="6"/>
        <v>14</v>
      </c>
      <c r="O22" s="3113">
        <v>10</v>
      </c>
      <c r="P22" s="3113">
        <v>4</v>
      </c>
      <c r="Q22" s="3166">
        <f>(P22/N22)*100</f>
        <v>28.571428571428569</v>
      </c>
      <c r="R22" s="2910"/>
      <c r="S22" s="2910"/>
      <c r="T22" s="2910"/>
    </row>
    <row r="23" spans="1:20" ht="20.100000000000001" customHeight="1">
      <c r="A23" s="3112" t="s">
        <v>431</v>
      </c>
      <c r="B23" s="3165">
        <f t="shared" si="0"/>
        <v>7</v>
      </c>
      <c r="C23" s="3113">
        <f t="shared" si="7"/>
        <v>7</v>
      </c>
      <c r="D23" s="3113"/>
      <c r="E23" s="3114"/>
      <c r="F23" s="3113">
        <f t="shared" si="5"/>
        <v>4</v>
      </c>
      <c r="G23" s="3113">
        <v>4</v>
      </c>
      <c r="H23" s="3115"/>
      <c r="I23" s="3114"/>
      <c r="J23" s="3115"/>
      <c r="K23" s="3115"/>
      <c r="L23" s="3115"/>
      <c r="M23" s="3166"/>
      <c r="N23" s="3113">
        <f t="shared" si="6"/>
        <v>3</v>
      </c>
      <c r="O23" s="3113">
        <v>3</v>
      </c>
      <c r="P23" s="3115"/>
      <c r="Q23" s="3166"/>
      <c r="R23" s="2910"/>
      <c r="S23" s="2910"/>
      <c r="T23" s="2910"/>
    </row>
    <row r="24" spans="1:20" ht="20.100000000000001" customHeight="1">
      <c r="A24" s="3112" t="s">
        <v>1298</v>
      </c>
      <c r="B24" s="3165">
        <f t="shared" si="0"/>
        <v>10</v>
      </c>
      <c r="C24" s="3113">
        <f t="shared" si="7"/>
        <v>6</v>
      </c>
      <c r="D24" s="3113">
        <f>SUM(H24+L24+P24)</f>
        <v>4</v>
      </c>
      <c r="E24" s="3114">
        <f>(D24/B24)*100</f>
        <v>40</v>
      </c>
      <c r="F24" s="3113"/>
      <c r="G24" s="3113"/>
      <c r="H24" s="3115"/>
      <c r="I24" s="3115"/>
      <c r="J24" s="3115"/>
      <c r="K24" s="3115"/>
      <c r="L24" s="3115"/>
      <c r="M24" s="3167"/>
      <c r="N24" s="3113">
        <f t="shared" si="6"/>
        <v>10</v>
      </c>
      <c r="O24" s="3113">
        <v>6</v>
      </c>
      <c r="P24" s="3113">
        <v>4</v>
      </c>
      <c r="Q24" s="3166">
        <f>(P24/N24)*100</f>
        <v>40</v>
      </c>
    </row>
    <row r="25" spans="1:20" ht="13.5" customHeight="1">
      <c r="A25" s="2910"/>
      <c r="B25" s="2910"/>
      <c r="C25" s="2910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</row>
    <row r="26" spans="1:20" ht="12.75" customHeight="1">
      <c r="A26" s="2910"/>
      <c r="B26" s="2910"/>
      <c r="C26" s="2910"/>
      <c r="D26" s="2910"/>
      <c r="E26" s="2910"/>
      <c r="F26" s="2910"/>
      <c r="O26" s="2888" t="s">
        <v>408</v>
      </c>
    </row>
    <row r="27" spans="1:20" ht="9.9499999999999993" customHeight="1">
      <c r="A27" s="2910"/>
      <c r="B27" s="2910"/>
      <c r="C27" s="2910"/>
      <c r="D27" s="2910"/>
      <c r="E27" s="2910"/>
      <c r="F27" s="2910"/>
    </row>
    <row r="28" spans="1:20" ht="9" customHeight="1">
      <c r="B28" s="2910"/>
      <c r="C28" s="2910"/>
      <c r="D28" s="2910"/>
      <c r="E28" s="2910"/>
    </row>
  </sheetData>
  <sheetProtection password="CA55" sheet="1" objects="1" scenarios="1"/>
  <mergeCells count="8">
    <mergeCell ref="A1:Q1"/>
    <mergeCell ref="A3:Q3"/>
    <mergeCell ref="A5:Q5"/>
    <mergeCell ref="F6:I6"/>
    <mergeCell ref="B6:E6"/>
    <mergeCell ref="J6:M6"/>
    <mergeCell ref="N6:Q6"/>
    <mergeCell ref="A4:Q4"/>
  </mergeCells>
  <phoneticPr fontId="101" type="noConversion"/>
  <printOptions horizontalCentered="1"/>
  <pageMargins left="0.59055118110236227" right="0.39370078740157483" top="0.62992125984251968" bottom="0.59055118110236227" header="0" footer="0"/>
  <pageSetup scale="90" orientation="landscape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CJ76"/>
  <sheetViews>
    <sheetView showGridLines="0" workbookViewId="0">
      <selection activeCell="C38" sqref="C38"/>
    </sheetView>
  </sheetViews>
  <sheetFormatPr baseColWidth="10" defaultColWidth="8.33203125" defaultRowHeight="9"/>
  <cols>
    <col min="1" max="1" width="38" style="1824" customWidth="1"/>
    <col min="2" max="2" width="5.33203125" style="1824" customWidth="1"/>
    <col min="3" max="3" width="0.83203125" style="1824" customWidth="1"/>
    <col min="4" max="4" width="4.83203125" style="1824" customWidth="1"/>
    <col min="5" max="5" width="3.1640625" style="1824" customWidth="1"/>
    <col min="6" max="6" width="4.33203125" style="1824" customWidth="1"/>
    <col min="7" max="7" width="5.6640625" style="1824" customWidth="1"/>
    <col min="8" max="10" width="3.33203125" style="1824" customWidth="1"/>
    <col min="11" max="11" width="5.1640625" style="1824" customWidth="1"/>
    <col min="12" max="12" width="4.6640625" style="1824" customWidth="1"/>
    <col min="13" max="14" width="3.33203125" style="1824" customWidth="1"/>
    <col min="15" max="15" width="5.1640625" style="1824" customWidth="1"/>
    <col min="16" max="17" width="3.33203125" style="1824" customWidth="1"/>
    <col min="18" max="18" width="5.1640625" style="1824" customWidth="1"/>
    <col min="19" max="19" width="5.6640625" style="1824" customWidth="1"/>
    <col min="20" max="20" width="4.33203125" style="1824" customWidth="1"/>
    <col min="21" max="21" width="3.33203125" style="1824" customWidth="1"/>
    <col min="22" max="22" width="4.1640625" style="1824" customWidth="1"/>
    <col min="23" max="23" width="5.1640625" style="1824" customWidth="1"/>
    <col min="24" max="24" width="3.33203125" style="1824" customWidth="1"/>
    <col min="25" max="25" width="2.83203125" style="1824" customWidth="1"/>
    <col min="26" max="26" width="3.33203125" style="1824" customWidth="1"/>
    <col min="27" max="27" width="4.83203125" style="1824" customWidth="1"/>
    <col min="28" max="28" width="3.33203125" style="1824" customWidth="1"/>
    <col min="29" max="29" width="3.6640625" style="1824" customWidth="1"/>
    <col min="30" max="30" width="2.6640625" style="1824" customWidth="1"/>
    <col min="31" max="31" width="5" style="1824" customWidth="1"/>
    <col min="32" max="33" width="3.33203125" style="1824" customWidth="1"/>
    <col min="34" max="34" width="3.1640625" style="1824" customWidth="1"/>
    <col min="35" max="35" width="5.1640625" style="1824" customWidth="1"/>
    <col min="36" max="36" width="3.33203125" style="1824" customWidth="1"/>
    <col min="37" max="37" width="3.5" style="1824" customWidth="1"/>
    <col min="38" max="38" width="4" style="1824" customWidth="1"/>
    <col min="39" max="39" width="5.5" style="1824" customWidth="1"/>
    <col min="40" max="40" width="3.33203125" style="1824" customWidth="1"/>
    <col min="41" max="41" width="3.83203125" style="1824" customWidth="1"/>
    <col min="42" max="42" width="5" style="1824" customWidth="1"/>
    <col min="43" max="43" width="0.1640625" style="1824" customWidth="1"/>
    <col min="44" max="49" width="8.33203125" style="1824"/>
    <col min="50" max="50" width="32.5" style="1824" customWidth="1"/>
    <col min="51" max="16384" width="8.33203125" style="1824"/>
  </cols>
  <sheetData>
    <row r="1" spans="1:88" ht="18.75" customHeight="1">
      <c r="A1" s="3596" t="s">
        <v>359</v>
      </c>
      <c r="B1" s="3596"/>
      <c r="C1" s="3596"/>
      <c r="D1" s="3596"/>
      <c r="E1" s="3596"/>
      <c r="F1" s="3596"/>
      <c r="G1" s="3596"/>
      <c r="H1" s="3596"/>
      <c r="I1" s="3596"/>
      <c r="J1" s="3596"/>
      <c r="K1" s="3596"/>
      <c r="L1" s="3596"/>
      <c r="M1" s="3596"/>
      <c r="N1" s="3596"/>
      <c r="O1" s="3596"/>
      <c r="P1" s="3596"/>
      <c r="Q1" s="3596"/>
      <c r="R1" s="3596"/>
      <c r="S1" s="3596"/>
      <c r="T1" s="3596"/>
      <c r="U1" s="3596"/>
      <c r="V1" s="3596"/>
      <c r="W1" s="3596"/>
      <c r="X1" s="3596"/>
      <c r="Y1" s="3596"/>
      <c r="Z1" s="3596"/>
      <c r="AA1" s="3596"/>
      <c r="AB1" s="3596"/>
      <c r="AC1" s="3596"/>
      <c r="AD1" s="3596"/>
      <c r="AE1" s="3596"/>
      <c r="AF1" s="3596"/>
      <c r="AG1" s="3596"/>
      <c r="AH1" s="3596"/>
      <c r="AI1" s="3596"/>
      <c r="AJ1" s="3596"/>
      <c r="AK1" s="3596"/>
      <c r="AL1" s="3596"/>
      <c r="AM1" s="3596"/>
      <c r="AN1" s="3596"/>
      <c r="AO1" s="3596"/>
      <c r="AP1" s="3596"/>
    </row>
    <row r="2" spans="1:88" ht="4.5" customHeight="1">
      <c r="A2" s="1825"/>
      <c r="B2" s="1825"/>
      <c r="C2" s="1825"/>
      <c r="D2" s="1825"/>
      <c r="E2" s="1825"/>
      <c r="F2" s="1825"/>
      <c r="G2" s="1825"/>
      <c r="H2" s="1825"/>
      <c r="I2" s="1825"/>
      <c r="J2" s="1825"/>
      <c r="K2" s="1825"/>
      <c r="L2" s="1825"/>
      <c r="M2" s="1825"/>
      <c r="N2" s="1825"/>
      <c r="O2" s="1825"/>
      <c r="P2" s="1825"/>
      <c r="Q2" s="1825"/>
      <c r="R2" s="1825"/>
      <c r="S2" s="1825"/>
      <c r="T2" s="1825"/>
      <c r="U2" s="1825"/>
      <c r="V2" s="1825"/>
      <c r="W2" s="1825"/>
      <c r="X2" s="1825"/>
      <c r="Y2" s="1825"/>
      <c r="Z2" s="1825"/>
      <c r="AA2" s="1825"/>
      <c r="AB2" s="1825"/>
      <c r="AC2" s="1825"/>
      <c r="AD2" s="1825"/>
      <c r="AE2" s="1825"/>
      <c r="AF2" s="1825"/>
      <c r="AG2" s="1825"/>
      <c r="AH2" s="1825"/>
      <c r="AI2" s="1825"/>
      <c r="AJ2" s="1825"/>
      <c r="AK2" s="1825"/>
      <c r="AL2" s="1825"/>
      <c r="AM2" s="1825"/>
      <c r="AN2" s="1825"/>
      <c r="AO2" s="1825"/>
      <c r="AP2" s="1825"/>
    </row>
    <row r="3" spans="1:88" ht="14.25" customHeight="1">
      <c r="A3" s="3597" t="s">
        <v>1091</v>
      </c>
      <c r="B3" s="3597"/>
      <c r="C3" s="3597"/>
      <c r="D3" s="3597"/>
      <c r="E3" s="3597"/>
      <c r="F3" s="3597"/>
      <c r="G3" s="3597"/>
      <c r="H3" s="3597"/>
      <c r="I3" s="3597"/>
      <c r="J3" s="3597"/>
      <c r="K3" s="3597"/>
      <c r="L3" s="3597"/>
      <c r="M3" s="3597"/>
      <c r="N3" s="3597"/>
      <c r="O3" s="3597"/>
      <c r="P3" s="3597"/>
      <c r="Q3" s="3597"/>
      <c r="R3" s="3597"/>
      <c r="S3" s="3597"/>
      <c r="T3" s="3597"/>
      <c r="U3" s="3597"/>
      <c r="V3" s="3597"/>
      <c r="W3" s="3597"/>
      <c r="X3" s="3597"/>
      <c r="Y3" s="3597"/>
      <c r="Z3" s="3597"/>
      <c r="AA3" s="3597"/>
      <c r="AB3" s="3597"/>
      <c r="AC3" s="3597"/>
      <c r="AD3" s="3597"/>
      <c r="AE3" s="3597"/>
      <c r="AF3" s="3597"/>
      <c r="AG3" s="3597"/>
      <c r="AH3" s="3597"/>
      <c r="AI3" s="3597"/>
      <c r="AJ3" s="3597"/>
      <c r="AK3" s="3597"/>
      <c r="AL3" s="3597"/>
      <c r="AM3" s="3597"/>
      <c r="AN3" s="3597"/>
      <c r="AO3" s="3597"/>
      <c r="AP3" s="3597"/>
    </row>
    <row r="4" spans="1:88" ht="3.75" customHeight="1">
      <c r="A4" s="1826"/>
      <c r="B4" s="1826"/>
      <c r="C4" s="1826"/>
      <c r="D4" s="1826"/>
      <c r="E4" s="1826"/>
      <c r="F4" s="1826"/>
      <c r="G4" s="1826"/>
      <c r="H4" s="1826"/>
      <c r="I4" s="1826"/>
      <c r="J4" s="1826"/>
      <c r="K4" s="1826"/>
      <c r="L4" s="1826"/>
      <c r="M4" s="1826"/>
      <c r="N4" s="1826"/>
      <c r="O4" s="1826"/>
      <c r="P4" s="1826"/>
      <c r="Q4" s="1826"/>
      <c r="R4" s="1826"/>
      <c r="S4" s="1826"/>
      <c r="T4" s="1826"/>
      <c r="U4" s="1826"/>
      <c r="V4" s="1826"/>
      <c r="W4" s="1826"/>
      <c r="X4" s="1826"/>
      <c r="Y4" s="1826"/>
      <c r="Z4" s="1826"/>
      <c r="AA4" s="1826"/>
      <c r="AB4" s="1826"/>
      <c r="AC4" s="1826"/>
      <c r="AD4" s="1826"/>
      <c r="AE4" s="1826"/>
      <c r="AF4" s="1826"/>
      <c r="AG4" s="1826"/>
      <c r="AH4" s="1826"/>
      <c r="AI4" s="1826"/>
      <c r="AJ4" s="1826"/>
      <c r="AK4" s="1826"/>
      <c r="AL4" s="1826"/>
      <c r="AM4" s="1826"/>
      <c r="AN4" s="1826"/>
      <c r="AO4" s="1826"/>
      <c r="AP4" s="1826"/>
    </row>
    <row r="5" spans="1:88" ht="14.25" customHeight="1">
      <c r="A5" s="3598" t="s">
        <v>1027</v>
      </c>
      <c r="B5" s="3598"/>
      <c r="C5" s="3598"/>
      <c r="D5" s="3598"/>
      <c r="E5" s="3598"/>
      <c r="F5" s="3598"/>
      <c r="G5" s="3598"/>
      <c r="H5" s="3598"/>
      <c r="I5" s="3598"/>
      <c r="J5" s="3598"/>
      <c r="K5" s="3598"/>
      <c r="L5" s="3598"/>
      <c r="M5" s="3598"/>
      <c r="N5" s="3598"/>
      <c r="O5" s="3598"/>
      <c r="P5" s="3598"/>
      <c r="Q5" s="3598"/>
      <c r="R5" s="3598"/>
      <c r="S5" s="3598"/>
      <c r="T5" s="3598"/>
      <c r="U5" s="3598"/>
      <c r="V5" s="3598"/>
      <c r="W5" s="3598"/>
      <c r="X5" s="3598"/>
      <c r="Y5" s="3598"/>
      <c r="Z5" s="3598"/>
      <c r="AA5" s="3598"/>
      <c r="AB5" s="3598"/>
      <c r="AC5" s="3598"/>
      <c r="AD5" s="3598"/>
      <c r="AE5" s="3598"/>
      <c r="AF5" s="3598"/>
      <c r="AG5" s="3598"/>
      <c r="AH5" s="3598"/>
      <c r="AI5" s="3598"/>
      <c r="AJ5" s="3598"/>
      <c r="AK5" s="3598"/>
      <c r="AL5" s="3598"/>
      <c r="AM5" s="3598"/>
      <c r="AN5" s="3598"/>
      <c r="AO5" s="3598"/>
      <c r="AP5" s="3598"/>
    </row>
    <row r="6" spans="1:88" ht="14.1" customHeight="1">
      <c r="A6" s="2513" t="s">
        <v>498</v>
      </c>
      <c r="B6" s="2451" t="s">
        <v>219</v>
      </c>
      <c r="C6" s="2451"/>
      <c r="D6" s="2452"/>
      <c r="E6" s="2452"/>
      <c r="F6" s="2453"/>
      <c r="G6" s="2451" t="s">
        <v>404</v>
      </c>
      <c r="H6" s="2452"/>
      <c r="I6" s="2452"/>
      <c r="J6" s="2453"/>
      <c r="K6" s="2451" t="s">
        <v>736</v>
      </c>
      <c r="L6" s="2452"/>
      <c r="M6" s="2452"/>
      <c r="N6" s="2453"/>
      <c r="O6" s="2451" t="s">
        <v>220</v>
      </c>
      <c r="P6" s="2452"/>
      <c r="Q6" s="2452"/>
      <c r="R6" s="2453"/>
      <c r="S6" s="2451" t="s">
        <v>3</v>
      </c>
      <c r="T6" s="2452"/>
      <c r="U6" s="2452"/>
      <c r="V6" s="2453"/>
      <c r="W6" s="2451" t="s">
        <v>221</v>
      </c>
      <c r="X6" s="2452"/>
      <c r="Y6" s="2452"/>
      <c r="Z6" s="2453"/>
      <c r="AA6" s="2451" t="s">
        <v>222</v>
      </c>
      <c r="AB6" s="2452"/>
      <c r="AC6" s="2452"/>
      <c r="AD6" s="2453"/>
      <c r="AE6" s="2451" t="s">
        <v>223</v>
      </c>
      <c r="AF6" s="2452"/>
      <c r="AG6" s="2452"/>
      <c r="AH6" s="2453"/>
      <c r="AI6" s="2451" t="s">
        <v>224</v>
      </c>
      <c r="AJ6" s="2452"/>
      <c r="AK6" s="2452"/>
      <c r="AL6" s="2453"/>
      <c r="AM6" s="2451" t="s">
        <v>225</v>
      </c>
      <c r="AN6" s="2454"/>
      <c r="AO6" s="2452"/>
      <c r="AP6" s="2455"/>
      <c r="AQ6" s="1827"/>
      <c r="AR6" s="1827"/>
      <c r="AS6" s="1827"/>
      <c r="CJ6" s="1828" t="s">
        <v>396</v>
      </c>
    </row>
    <row r="7" spans="1:88" ht="14.1" customHeight="1">
      <c r="A7" s="2456"/>
      <c r="B7" s="3599" t="s">
        <v>418</v>
      </c>
      <c r="C7" s="3600"/>
      <c r="D7" s="2457" t="s">
        <v>226</v>
      </c>
      <c r="E7" s="2457" t="s">
        <v>227</v>
      </c>
      <c r="F7" s="2457" t="s">
        <v>228</v>
      </c>
      <c r="G7" s="2457" t="s">
        <v>418</v>
      </c>
      <c r="H7" s="2457" t="s">
        <v>226</v>
      </c>
      <c r="I7" s="2457" t="s">
        <v>227</v>
      </c>
      <c r="J7" s="2457" t="s">
        <v>228</v>
      </c>
      <c r="K7" s="2457" t="s">
        <v>418</v>
      </c>
      <c r="L7" s="2457" t="s">
        <v>226</v>
      </c>
      <c r="M7" s="2457" t="s">
        <v>227</v>
      </c>
      <c r="N7" s="2457" t="s">
        <v>228</v>
      </c>
      <c r="O7" s="2457" t="s">
        <v>418</v>
      </c>
      <c r="P7" s="2457" t="s">
        <v>226</v>
      </c>
      <c r="Q7" s="2457" t="s">
        <v>227</v>
      </c>
      <c r="R7" s="2457" t="s">
        <v>228</v>
      </c>
      <c r="S7" s="2457" t="s">
        <v>418</v>
      </c>
      <c r="T7" s="2457" t="s">
        <v>226</v>
      </c>
      <c r="U7" s="2457" t="s">
        <v>227</v>
      </c>
      <c r="V7" s="2457" t="s">
        <v>228</v>
      </c>
      <c r="W7" s="2457" t="s">
        <v>418</v>
      </c>
      <c r="X7" s="2457" t="s">
        <v>226</v>
      </c>
      <c r="Y7" s="2457" t="s">
        <v>227</v>
      </c>
      <c r="Z7" s="2457" t="s">
        <v>228</v>
      </c>
      <c r="AA7" s="2457" t="s">
        <v>418</v>
      </c>
      <c r="AB7" s="2457" t="s">
        <v>226</v>
      </c>
      <c r="AC7" s="2457" t="s">
        <v>227</v>
      </c>
      <c r="AD7" s="2457" t="s">
        <v>228</v>
      </c>
      <c r="AE7" s="2457" t="s">
        <v>418</v>
      </c>
      <c r="AF7" s="2457" t="s">
        <v>226</v>
      </c>
      <c r="AG7" s="2457" t="s">
        <v>227</v>
      </c>
      <c r="AH7" s="2457" t="s">
        <v>228</v>
      </c>
      <c r="AI7" s="2457" t="s">
        <v>418</v>
      </c>
      <c r="AJ7" s="2457" t="s">
        <v>226</v>
      </c>
      <c r="AK7" s="2457" t="s">
        <v>227</v>
      </c>
      <c r="AL7" s="2457" t="s">
        <v>228</v>
      </c>
      <c r="AM7" s="2457" t="s">
        <v>418</v>
      </c>
      <c r="AN7" s="2457" t="s">
        <v>226</v>
      </c>
      <c r="AO7" s="2457" t="s">
        <v>227</v>
      </c>
      <c r="AP7" s="2458" t="s">
        <v>228</v>
      </c>
      <c r="AQ7" s="1832"/>
      <c r="AR7" s="1832"/>
      <c r="AS7" s="1827"/>
    </row>
    <row r="8" spans="1:88" ht="14.1" hidden="1" customHeight="1">
      <c r="A8" s="2403" t="s">
        <v>1079</v>
      </c>
      <c r="B8" s="2404">
        <f>(B9+B36)</f>
        <v>806</v>
      </c>
      <c r="C8" s="2405" t="s">
        <v>179</v>
      </c>
      <c r="D8" s="2405">
        <f>(D9+D36)</f>
        <v>480</v>
      </c>
      <c r="E8" s="2405">
        <f>(E9+E36)</f>
        <v>60</v>
      </c>
      <c r="F8" s="2405">
        <f>(F9+F36)</f>
        <v>266</v>
      </c>
      <c r="G8" s="2405">
        <f>(G9+G36)</f>
        <v>14</v>
      </c>
      <c r="H8" s="2405">
        <f>(H9+H36)</f>
        <v>14</v>
      </c>
      <c r="I8" s="2406"/>
      <c r="J8" s="2405">
        <f t="shared" ref="J8:S8" si="0">(J9+J36)</f>
        <v>0</v>
      </c>
      <c r="K8" s="2405">
        <f t="shared" si="0"/>
        <v>120</v>
      </c>
      <c r="L8" s="2405">
        <f t="shared" si="0"/>
        <v>86</v>
      </c>
      <c r="M8" s="2405">
        <f t="shared" si="0"/>
        <v>9</v>
      </c>
      <c r="N8" s="2405">
        <f t="shared" si="0"/>
        <v>25</v>
      </c>
      <c r="O8" s="2405">
        <f t="shared" si="0"/>
        <v>146</v>
      </c>
      <c r="P8" s="2405">
        <f t="shared" si="0"/>
        <v>62</v>
      </c>
      <c r="Q8" s="2405">
        <f t="shared" si="0"/>
        <v>10</v>
      </c>
      <c r="R8" s="2405">
        <f t="shared" si="0"/>
        <v>74</v>
      </c>
      <c r="S8" s="2405">
        <f t="shared" si="0"/>
        <v>407</v>
      </c>
      <c r="T8" s="2405"/>
      <c r="U8" s="2405">
        <f>(U9+U36)</f>
        <v>35</v>
      </c>
      <c r="V8" s="2405"/>
      <c r="W8" s="2405">
        <f t="shared" ref="W8:AB8" si="1">(W9+W36)</f>
        <v>78</v>
      </c>
      <c r="X8" s="2405">
        <f t="shared" si="1"/>
        <v>54</v>
      </c>
      <c r="Y8" s="2405">
        <f t="shared" si="1"/>
        <v>4</v>
      </c>
      <c r="Z8" s="2405">
        <f t="shared" si="1"/>
        <v>20</v>
      </c>
      <c r="AA8" s="2405">
        <f t="shared" si="1"/>
        <v>1</v>
      </c>
      <c r="AB8" s="2405">
        <f t="shared" si="1"/>
        <v>1</v>
      </c>
      <c r="AC8" s="2406"/>
      <c r="AD8" s="2405"/>
      <c r="AE8" s="2406"/>
      <c r="AF8" s="2406"/>
      <c r="AG8" s="2406"/>
      <c r="AH8" s="2406"/>
      <c r="AI8" s="2405">
        <f>(AI9+AI36)</f>
        <v>20</v>
      </c>
      <c r="AJ8" s="2405">
        <f>(AJ9+AJ36)</f>
        <v>4</v>
      </c>
      <c r="AK8" s="2406"/>
      <c r="AL8" s="2405">
        <f>(AL9+AL36)</f>
        <v>16</v>
      </c>
      <c r="AM8" s="2405">
        <f>(AM9+AM36)</f>
        <v>20</v>
      </c>
      <c r="AN8" s="2405">
        <f>(AN9+AN36)</f>
        <v>6</v>
      </c>
      <c r="AO8" s="2405">
        <f>(AO9+AO36)</f>
        <v>2</v>
      </c>
      <c r="AP8" s="2407">
        <f>(AP9+AP36)</f>
        <v>12</v>
      </c>
    </row>
    <row r="9" spans="1:88" ht="15" customHeight="1">
      <c r="A9" s="2555" t="s">
        <v>364</v>
      </c>
      <c r="B9" s="2516">
        <f>SUM(B10+B14+B27)</f>
        <v>20</v>
      </c>
      <c r="C9" s="2517"/>
      <c r="D9" s="2518">
        <f>SUM(D10+D14+D27)</f>
        <v>7</v>
      </c>
      <c r="E9" s="2519">
        <f>SUM(E10+E14+E27)</f>
        <v>2</v>
      </c>
      <c r="F9" s="2519">
        <f>SUM(F10+F14+F27)</f>
        <v>11</v>
      </c>
      <c r="G9" s="2519">
        <f>SUM(G10+G14+G27)</f>
        <v>2</v>
      </c>
      <c r="H9" s="2519">
        <f>SUM(H10+H14+H27)</f>
        <v>2</v>
      </c>
      <c r="I9" s="2520"/>
      <c r="J9" s="2519"/>
      <c r="K9" s="2520">
        <f>SUM(K10+K14+K27)</f>
        <v>15</v>
      </c>
      <c r="L9" s="2521">
        <f>SUM(L10+L14+L27)</f>
        <v>5</v>
      </c>
      <c r="M9" s="2521">
        <f>SUM(M10+M14+M27)</f>
        <v>1</v>
      </c>
      <c r="N9" s="2521">
        <f>SUM(N10+N14+N27)</f>
        <v>9</v>
      </c>
      <c r="O9" s="2518">
        <f>SUM(O10+O14+O27)</f>
        <v>2</v>
      </c>
      <c r="P9" s="2518"/>
      <c r="Q9" s="2518"/>
      <c r="R9" s="2519">
        <f>SUM(R10+R14+R27)</f>
        <v>2</v>
      </c>
      <c r="S9" s="2519">
        <f>SUM(S10+S14+S27)</f>
        <v>1</v>
      </c>
      <c r="T9" s="2519"/>
      <c r="U9" s="2519">
        <f>SUM(U10+U14+U27)</f>
        <v>1</v>
      </c>
      <c r="V9" s="2522"/>
      <c r="W9" s="2518"/>
      <c r="X9" s="2519"/>
      <c r="Y9" s="2518"/>
      <c r="Z9" s="2519"/>
      <c r="AA9" s="2519"/>
      <c r="AB9" s="2522"/>
      <c r="AC9" s="2518"/>
      <c r="AD9" s="2519"/>
      <c r="AE9" s="2519"/>
      <c r="AF9" s="2522"/>
      <c r="AG9" s="2522"/>
      <c r="AH9" s="2522"/>
      <c r="AI9" s="2522"/>
      <c r="AJ9" s="2522"/>
      <c r="AK9" s="2522"/>
      <c r="AL9" s="2522"/>
      <c r="AM9" s="2518"/>
      <c r="AN9" s="2519"/>
      <c r="AO9" s="2518"/>
      <c r="AP9" s="2520"/>
      <c r="AQ9" s="1841"/>
      <c r="AR9" s="1841"/>
    </row>
    <row r="10" spans="1:88" ht="15" customHeight="1">
      <c r="A10" s="2515" t="s">
        <v>1311</v>
      </c>
      <c r="B10" s="2409"/>
      <c r="C10" s="2410"/>
      <c r="D10" s="2410"/>
      <c r="E10" s="2410"/>
      <c r="F10" s="2410"/>
      <c r="G10" s="2410"/>
      <c r="H10" s="2410"/>
      <c r="I10" s="2411"/>
      <c r="J10" s="2411"/>
      <c r="K10" s="2411"/>
      <c r="L10" s="2411"/>
      <c r="M10" s="2411"/>
      <c r="N10" s="2411"/>
      <c r="O10" s="2411"/>
      <c r="P10" s="2411"/>
      <c r="Q10" s="2411"/>
      <c r="R10" s="2411"/>
      <c r="S10" s="2411"/>
      <c r="T10" s="2412"/>
      <c r="U10" s="2411"/>
      <c r="V10" s="2412"/>
      <c r="W10" s="2411"/>
      <c r="X10" s="2411"/>
      <c r="Y10" s="2411"/>
      <c r="Z10" s="2411"/>
      <c r="AA10" s="2411"/>
      <c r="AB10" s="2411"/>
      <c r="AC10" s="2449"/>
      <c r="AD10" s="2411"/>
      <c r="AE10" s="2411"/>
      <c r="AF10" s="2411"/>
      <c r="AG10" s="2411"/>
      <c r="AH10" s="2411"/>
      <c r="AI10" s="2411"/>
      <c r="AJ10" s="2411"/>
      <c r="AK10" s="2411"/>
      <c r="AL10" s="2411"/>
      <c r="AM10" s="2411"/>
      <c r="AN10" s="2411"/>
      <c r="AO10" s="2411"/>
      <c r="AP10" s="2413"/>
      <c r="AS10" s="1827"/>
    </row>
    <row r="11" spans="1:88" ht="15" customHeight="1">
      <c r="A11" s="2514" t="s">
        <v>1044</v>
      </c>
      <c r="B11" s="2409"/>
      <c r="C11" s="2410"/>
      <c r="D11" s="2410"/>
      <c r="E11" s="2410"/>
      <c r="F11" s="2410"/>
      <c r="G11" s="2410"/>
      <c r="H11" s="2410"/>
      <c r="I11" s="2411"/>
      <c r="J11" s="2411"/>
      <c r="K11" s="2411"/>
      <c r="L11" s="2411"/>
      <c r="M11" s="2411"/>
      <c r="N11" s="2411"/>
      <c r="O11" s="2411"/>
      <c r="P11" s="2411"/>
      <c r="Q11" s="2411"/>
      <c r="R11" s="2411"/>
      <c r="S11" s="2411"/>
      <c r="T11" s="2413"/>
      <c r="U11" s="2411"/>
      <c r="V11" s="2413"/>
      <c r="W11" s="2411"/>
      <c r="X11" s="2411"/>
      <c r="Y11" s="2411"/>
      <c r="Z11" s="2411"/>
      <c r="AA11" s="2411"/>
      <c r="AB11" s="2446"/>
      <c r="AC11" s="2450"/>
      <c r="AD11" s="2411"/>
      <c r="AE11" s="2411"/>
      <c r="AF11" s="2411"/>
      <c r="AG11" s="2411"/>
      <c r="AH11" s="2411"/>
      <c r="AI11" s="2411"/>
      <c r="AJ11" s="2411"/>
      <c r="AK11" s="2411"/>
      <c r="AL11" s="2411"/>
      <c r="AM11" s="2411"/>
      <c r="AN11" s="2411"/>
      <c r="AO11" s="2411"/>
      <c r="AP11" s="2413"/>
      <c r="AS11" s="1827"/>
    </row>
    <row r="12" spans="1:88" ht="15" customHeight="1">
      <c r="A12" s="2514" t="s">
        <v>177</v>
      </c>
      <c r="B12" s="2409"/>
      <c r="C12" s="2410"/>
      <c r="D12" s="2410"/>
      <c r="E12" s="2410"/>
      <c r="F12" s="2410"/>
      <c r="G12" s="2410"/>
      <c r="H12" s="2410"/>
      <c r="I12" s="2411"/>
      <c r="J12" s="2411"/>
      <c r="K12" s="2411"/>
      <c r="L12" s="2411"/>
      <c r="M12" s="2411"/>
      <c r="N12" s="2411"/>
      <c r="O12" s="2411"/>
      <c r="P12" s="2411"/>
      <c r="Q12" s="2411"/>
      <c r="R12" s="2411"/>
      <c r="S12" s="2411"/>
      <c r="T12" s="2413"/>
      <c r="U12" s="2411"/>
      <c r="V12" s="2413"/>
      <c r="W12" s="2411"/>
      <c r="X12" s="2411"/>
      <c r="Y12" s="2411"/>
      <c r="Z12" s="2411"/>
      <c r="AA12" s="2411"/>
      <c r="AB12" s="2446"/>
      <c r="AC12" s="2450"/>
      <c r="AD12" s="2411"/>
      <c r="AE12" s="2411"/>
      <c r="AF12" s="2411"/>
      <c r="AG12" s="2411"/>
      <c r="AH12" s="2411"/>
      <c r="AI12" s="2411"/>
      <c r="AJ12" s="2411"/>
      <c r="AK12" s="2411"/>
      <c r="AL12" s="2411"/>
      <c r="AM12" s="2411"/>
      <c r="AN12" s="2411"/>
      <c r="AO12" s="2411"/>
      <c r="AP12" s="2413"/>
      <c r="AS12" s="1827"/>
    </row>
    <row r="13" spans="1:88" ht="15" customHeight="1">
      <c r="A13" s="2514" t="s">
        <v>1221</v>
      </c>
      <c r="B13" s="2415"/>
      <c r="C13" s="2416"/>
      <c r="D13" s="2448"/>
      <c r="E13" s="2448"/>
      <c r="F13" s="2448"/>
      <c r="G13" s="2448"/>
      <c r="H13" s="2448"/>
      <c r="I13" s="2448"/>
      <c r="J13" s="2448"/>
      <c r="K13" s="2448"/>
      <c r="L13" s="2416"/>
      <c r="M13" s="2416"/>
      <c r="N13" s="2416"/>
      <c r="O13" s="2416"/>
      <c r="P13" s="2416"/>
      <c r="Q13" s="2416"/>
      <c r="R13" s="2416"/>
      <c r="S13" s="2416"/>
      <c r="T13" s="2417"/>
      <c r="U13" s="2416"/>
      <c r="V13" s="2417"/>
      <c r="W13" s="2416"/>
      <c r="X13" s="2416"/>
      <c r="Y13" s="2416"/>
      <c r="Z13" s="2416"/>
      <c r="AA13" s="2416"/>
      <c r="AB13" s="2447"/>
      <c r="AC13" s="2422"/>
      <c r="AD13" s="2416"/>
      <c r="AE13" s="2416"/>
      <c r="AF13" s="2416"/>
      <c r="AG13" s="2416"/>
      <c r="AH13" s="2416"/>
      <c r="AI13" s="2416"/>
      <c r="AJ13" s="2416"/>
      <c r="AK13" s="2416"/>
      <c r="AL13" s="2416"/>
      <c r="AM13" s="2416"/>
      <c r="AN13" s="2416"/>
      <c r="AO13" s="2416"/>
      <c r="AP13" s="2417"/>
      <c r="AS13" s="1827"/>
    </row>
    <row r="14" spans="1:88" ht="15" customHeight="1">
      <c r="A14" s="2515" t="s">
        <v>1313</v>
      </c>
      <c r="B14" s="2523">
        <f>SUM(B15:C22)</f>
        <v>20</v>
      </c>
      <c r="C14" s="2524"/>
      <c r="D14" s="2525">
        <f>SUM(D15:D26)</f>
        <v>7</v>
      </c>
      <c r="E14" s="2525">
        <f>SUM(E15:E26)</f>
        <v>2</v>
      </c>
      <c r="F14" s="2525">
        <f>SUM(F16:F26)</f>
        <v>11</v>
      </c>
      <c r="G14" s="2525">
        <f>SUM(G15:G26)</f>
        <v>2</v>
      </c>
      <c r="H14" s="2525">
        <f>SUM(H15:H26)</f>
        <v>2</v>
      </c>
      <c r="I14" s="2525"/>
      <c r="J14" s="2525"/>
      <c r="K14" s="2525">
        <f>SUM(K15:K26)</f>
        <v>15</v>
      </c>
      <c r="L14" s="2525">
        <f>SUM(L15:L26)</f>
        <v>5</v>
      </c>
      <c r="M14" s="2525">
        <f>SUM(M15:M26)</f>
        <v>1</v>
      </c>
      <c r="N14" s="2525">
        <f>SUM(N15:N26)</f>
        <v>9</v>
      </c>
      <c r="O14" s="2525">
        <f>SUM(O15:O26)</f>
        <v>2</v>
      </c>
      <c r="P14" s="2526"/>
      <c r="Q14" s="2526"/>
      <c r="R14" s="2527">
        <f>SUM(R16:R26)</f>
        <v>2</v>
      </c>
      <c r="S14" s="2526">
        <f>SUM(S15:S26)</f>
        <v>1</v>
      </c>
      <c r="T14" s="2527"/>
      <c r="U14" s="2526">
        <f>SUM(U15:U26)</f>
        <v>1</v>
      </c>
      <c r="V14" s="2527"/>
      <c r="W14" s="2526"/>
      <c r="X14" s="2526"/>
      <c r="Y14" s="2526"/>
      <c r="Z14" s="2526"/>
      <c r="AA14" s="2526"/>
      <c r="AB14" s="2526"/>
      <c r="AC14" s="2528"/>
      <c r="AD14" s="2526"/>
      <c r="AE14" s="2526"/>
      <c r="AF14" s="2526"/>
      <c r="AG14" s="2526"/>
      <c r="AH14" s="2526"/>
      <c r="AI14" s="2526"/>
      <c r="AJ14" s="2526"/>
      <c r="AK14" s="2526"/>
      <c r="AL14" s="2526"/>
      <c r="AM14" s="2526"/>
      <c r="AN14" s="2526"/>
      <c r="AO14" s="2527"/>
      <c r="AP14" s="2528"/>
      <c r="AQ14" s="1832"/>
      <c r="AR14" s="1832"/>
      <c r="AS14" s="1832"/>
      <c r="AT14" s="1832"/>
      <c r="AU14" s="1832"/>
      <c r="AV14" s="1832"/>
      <c r="AW14" s="1832"/>
      <c r="AX14" s="1832"/>
      <c r="AY14" s="1832"/>
      <c r="AZ14" s="1832"/>
      <c r="BA14" s="1832"/>
      <c r="BB14" s="1832"/>
    </row>
    <row r="15" spans="1:88" ht="15" customHeight="1">
      <c r="A15" s="2514" t="s">
        <v>1087</v>
      </c>
      <c r="B15" s="2529">
        <f>SUM(D15:F15)</f>
        <v>4</v>
      </c>
      <c r="C15" s="2530"/>
      <c r="D15" s="2531">
        <f>SUM(H15+L15+P15+T15+X15+AB15+AF15+AJ15+AN15)</f>
        <v>4</v>
      </c>
      <c r="E15" s="2531"/>
      <c r="F15" s="2531"/>
      <c r="G15" s="2531">
        <f>SUM(H15:J15)</f>
        <v>2</v>
      </c>
      <c r="H15" s="2532">
        <v>2</v>
      </c>
      <c r="I15" s="2533"/>
      <c r="J15" s="2533"/>
      <c r="K15" s="2531">
        <f>SUM(L15:N15)</f>
        <v>2</v>
      </c>
      <c r="L15" s="2534">
        <v>2</v>
      </c>
      <c r="M15" s="2525"/>
      <c r="N15" s="2525"/>
      <c r="O15" s="2525"/>
      <c r="P15" s="2525"/>
      <c r="Q15" s="2525"/>
      <c r="R15" s="2525"/>
      <c r="S15" s="2534"/>
      <c r="T15" s="2525"/>
      <c r="U15" s="2534"/>
      <c r="V15" s="2534"/>
      <c r="W15" s="2525"/>
      <c r="X15" s="2525"/>
      <c r="Y15" s="2525"/>
      <c r="Z15" s="2525"/>
      <c r="AA15" s="2525"/>
      <c r="AB15" s="2525"/>
      <c r="AC15" s="2525"/>
      <c r="AD15" s="2525"/>
      <c r="AE15" s="2525"/>
      <c r="AF15" s="2525"/>
      <c r="AG15" s="2525"/>
      <c r="AH15" s="2525"/>
      <c r="AI15" s="2525"/>
      <c r="AJ15" s="2525"/>
      <c r="AK15" s="2525"/>
      <c r="AL15" s="2525"/>
      <c r="AM15" s="2525"/>
      <c r="AN15" s="2525"/>
      <c r="AO15" s="2525"/>
      <c r="AP15" s="2525"/>
      <c r="AQ15" s="1832"/>
      <c r="AR15" s="1832"/>
      <c r="AS15" s="1832"/>
      <c r="AT15" s="1832"/>
      <c r="AU15" s="1832"/>
      <c r="AV15" s="1832"/>
      <c r="AW15" s="1832"/>
      <c r="AX15" s="1832"/>
      <c r="AY15" s="1832"/>
      <c r="AZ15" s="1832"/>
      <c r="BA15" s="1832"/>
      <c r="BB15" s="1832"/>
    </row>
    <row r="16" spans="1:88" ht="15" customHeight="1">
      <c r="A16" s="2514" t="s">
        <v>1314</v>
      </c>
      <c r="B16" s="2529">
        <f>SUM(D16:F16)</f>
        <v>9</v>
      </c>
      <c r="C16" s="2530"/>
      <c r="D16" s="2531">
        <f>SUM(H16+L16+P16+T16+X16+AB16+AF16+AJ16+AN16)</f>
        <v>3</v>
      </c>
      <c r="E16" s="2531">
        <f>SUM(I16+M16+Q16+U16+Y16+AC16+AG16+AK16+AO16)</f>
        <v>2</v>
      </c>
      <c r="F16" s="2531">
        <f>SUM(J16+N16+R16+V16+Z16+AD16+AH16+AL16+AP16)</f>
        <v>4</v>
      </c>
      <c r="G16" s="2531"/>
      <c r="H16" s="2530"/>
      <c r="I16" s="2530"/>
      <c r="J16" s="2530"/>
      <c r="K16" s="2531">
        <f>SUM(L16:N16)</f>
        <v>6</v>
      </c>
      <c r="L16" s="2530">
        <v>3</v>
      </c>
      <c r="M16" s="2530">
        <v>1</v>
      </c>
      <c r="N16" s="2530">
        <v>2</v>
      </c>
      <c r="O16" s="2531">
        <f>SUM(P16:R16)</f>
        <v>2</v>
      </c>
      <c r="P16" s="2530"/>
      <c r="Q16" s="2530"/>
      <c r="R16" s="2530">
        <v>2</v>
      </c>
      <c r="S16" s="2530">
        <f>SUM(T16:V16)</f>
        <v>1</v>
      </c>
      <c r="T16" s="2530"/>
      <c r="U16" s="2530">
        <v>1</v>
      </c>
      <c r="V16" s="2530"/>
      <c r="W16" s="2530"/>
      <c r="X16" s="2530"/>
      <c r="Y16" s="2530"/>
      <c r="Z16" s="2530"/>
      <c r="AA16" s="2530"/>
      <c r="AB16" s="2530"/>
      <c r="AC16" s="2530"/>
      <c r="AD16" s="2530"/>
      <c r="AE16" s="2530"/>
      <c r="AF16" s="2530"/>
      <c r="AG16" s="2530"/>
      <c r="AH16" s="2530"/>
      <c r="AI16" s="2530"/>
      <c r="AJ16" s="2530"/>
      <c r="AK16" s="2530"/>
      <c r="AL16" s="2530"/>
      <c r="AM16" s="2530"/>
      <c r="AN16" s="2530"/>
      <c r="AO16" s="2530"/>
      <c r="AP16" s="2535"/>
      <c r="AQ16" s="1832"/>
      <c r="AR16" s="1832"/>
      <c r="AS16" s="1832"/>
      <c r="AT16" s="1832"/>
      <c r="AU16" s="1832"/>
      <c r="AV16" s="1832"/>
      <c r="AW16" s="1832"/>
      <c r="AX16" s="1832"/>
      <c r="AY16" s="1832"/>
      <c r="AZ16" s="1832"/>
      <c r="BA16" s="1832"/>
      <c r="BB16" s="1832"/>
    </row>
    <row r="17" spans="1:54" ht="15" customHeight="1">
      <c r="A17" s="2514" t="s">
        <v>1088</v>
      </c>
      <c r="B17" s="2529"/>
      <c r="C17" s="2530"/>
      <c r="D17" s="2531"/>
      <c r="E17" s="2531"/>
      <c r="F17" s="2531"/>
      <c r="G17" s="2531"/>
      <c r="H17" s="2530"/>
      <c r="I17" s="2530"/>
      <c r="J17" s="2530"/>
      <c r="K17" s="2531"/>
      <c r="L17" s="2530"/>
      <c r="M17" s="2530"/>
      <c r="N17" s="2530"/>
      <c r="O17" s="2531"/>
      <c r="P17" s="2530"/>
      <c r="Q17" s="2530"/>
      <c r="R17" s="2530"/>
      <c r="S17" s="2530"/>
      <c r="T17" s="2530"/>
      <c r="U17" s="2530"/>
      <c r="V17" s="2530"/>
      <c r="W17" s="2530"/>
      <c r="X17" s="2530"/>
      <c r="Y17" s="2530"/>
      <c r="Z17" s="2530"/>
      <c r="AA17" s="2530"/>
      <c r="AB17" s="2530"/>
      <c r="AC17" s="2530"/>
      <c r="AD17" s="2530"/>
      <c r="AE17" s="2530"/>
      <c r="AF17" s="2530"/>
      <c r="AG17" s="2530"/>
      <c r="AH17" s="2530"/>
      <c r="AI17" s="2530"/>
      <c r="AJ17" s="2530"/>
      <c r="AK17" s="2530"/>
      <c r="AL17" s="2530"/>
      <c r="AM17" s="2530"/>
      <c r="AN17" s="2530"/>
      <c r="AO17" s="2530"/>
      <c r="AP17" s="2535"/>
      <c r="AQ17" s="1832"/>
      <c r="AR17" s="1832"/>
      <c r="AS17" s="1832"/>
      <c r="AT17" s="1832"/>
      <c r="AU17" s="1832"/>
      <c r="AV17" s="1832"/>
      <c r="AW17" s="1832"/>
      <c r="AX17" s="1832"/>
      <c r="AY17" s="1832"/>
      <c r="AZ17" s="1832"/>
      <c r="BA17" s="1832"/>
      <c r="BB17" s="1832"/>
    </row>
    <row r="18" spans="1:54" ht="15" customHeight="1">
      <c r="A18" s="2514" t="s">
        <v>1089</v>
      </c>
      <c r="B18" s="2529"/>
      <c r="C18" s="2530"/>
      <c r="D18" s="2531"/>
      <c r="E18" s="2531"/>
      <c r="F18" s="2531"/>
      <c r="G18" s="2531"/>
      <c r="H18" s="2530"/>
      <c r="I18" s="2530"/>
      <c r="J18" s="2530"/>
      <c r="K18" s="2531"/>
      <c r="L18" s="2530"/>
      <c r="M18" s="2530"/>
      <c r="N18" s="2530"/>
      <c r="O18" s="2531"/>
      <c r="P18" s="2530"/>
      <c r="Q18" s="2530"/>
      <c r="R18" s="2530"/>
      <c r="S18" s="2530"/>
      <c r="T18" s="2530"/>
      <c r="U18" s="2530"/>
      <c r="V18" s="2530"/>
      <c r="W18" s="2530"/>
      <c r="X18" s="2530"/>
      <c r="Y18" s="2530"/>
      <c r="Z18" s="2530"/>
      <c r="AA18" s="2530"/>
      <c r="AB18" s="2530"/>
      <c r="AC18" s="2530"/>
      <c r="AD18" s="2530"/>
      <c r="AE18" s="2530"/>
      <c r="AF18" s="2530"/>
      <c r="AG18" s="2530"/>
      <c r="AH18" s="2530"/>
      <c r="AI18" s="2530"/>
      <c r="AJ18" s="2530"/>
      <c r="AK18" s="2530"/>
      <c r="AL18" s="2530"/>
      <c r="AM18" s="2530"/>
      <c r="AN18" s="2530"/>
      <c r="AO18" s="2530"/>
      <c r="AP18" s="2535"/>
      <c r="AQ18" s="1832"/>
      <c r="AR18" s="1832"/>
      <c r="AS18" s="1832"/>
      <c r="AT18" s="1832"/>
      <c r="AU18" s="1832"/>
      <c r="AV18" s="1832"/>
      <c r="AW18" s="1832"/>
      <c r="AX18" s="1832"/>
      <c r="AY18" s="1832"/>
      <c r="AZ18" s="1832"/>
      <c r="BA18" s="1832"/>
      <c r="BB18" s="1832"/>
    </row>
    <row r="19" spans="1:54" ht="15" customHeight="1">
      <c r="A19" s="2514" t="s">
        <v>229</v>
      </c>
      <c r="B19" s="2536"/>
      <c r="C19" s="2530"/>
      <c r="D19" s="2530"/>
      <c r="E19" s="2530"/>
      <c r="F19" s="2530"/>
      <c r="G19" s="2530"/>
      <c r="H19" s="2530"/>
      <c r="I19" s="2530"/>
      <c r="J19" s="2530"/>
      <c r="K19" s="2530"/>
      <c r="L19" s="2530"/>
      <c r="M19" s="2530"/>
      <c r="N19" s="2530"/>
      <c r="O19" s="2530"/>
      <c r="P19" s="2530"/>
      <c r="Q19" s="2530"/>
      <c r="R19" s="2530"/>
      <c r="S19" s="2530"/>
      <c r="T19" s="2530"/>
      <c r="U19" s="2530"/>
      <c r="V19" s="2530"/>
      <c r="W19" s="2530"/>
      <c r="X19" s="2530"/>
      <c r="Y19" s="2530"/>
      <c r="Z19" s="2530"/>
      <c r="AA19" s="2530"/>
      <c r="AB19" s="2530"/>
      <c r="AC19" s="2530"/>
      <c r="AD19" s="2530"/>
      <c r="AE19" s="2530"/>
      <c r="AF19" s="2530"/>
      <c r="AG19" s="2530"/>
      <c r="AH19" s="2530"/>
      <c r="AI19" s="2530"/>
      <c r="AJ19" s="2530"/>
      <c r="AK19" s="2530"/>
      <c r="AL19" s="2530"/>
      <c r="AM19" s="2530"/>
      <c r="AN19" s="2530"/>
      <c r="AO19" s="2530"/>
      <c r="AP19" s="2535"/>
      <c r="AQ19" s="1832"/>
      <c r="AR19" s="1832"/>
      <c r="AS19" s="1832"/>
      <c r="AT19" s="1832"/>
      <c r="AU19" s="1832"/>
      <c r="AV19" s="1832"/>
      <c r="AW19" s="1832"/>
      <c r="AX19" s="1832"/>
      <c r="AY19" s="1832"/>
      <c r="AZ19" s="1832"/>
      <c r="BA19" s="1832"/>
      <c r="BB19" s="1832"/>
    </row>
    <row r="20" spans="1:54" ht="15" customHeight="1">
      <c r="A20" s="2514" t="s">
        <v>177</v>
      </c>
      <c r="B20" s="2536"/>
      <c r="C20" s="2530"/>
      <c r="D20" s="2530"/>
      <c r="E20" s="2530"/>
      <c r="F20" s="2530"/>
      <c r="G20" s="2530"/>
      <c r="H20" s="2530"/>
      <c r="I20" s="2530"/>
      <c r="J20" s="2530"/>
      <c r="K20" s="2530"/>
      <c r="L20" s="2530"/>
      <c r="M20" s="2530"/>
      <c r="N20" s="2530"/>
      <c r="O20" s="2530"/>
      <c r="P20" s="2530"/>
      <c r="Q20" s="2530"/>
      <c r="R20" s="2530"/>
      <c r="S20" s="2530"/>
      <c r="T20" s="2530"/>
      <c r="U20" s="2530"/>
      <c r="V20" s="2530"/>
      <c r="W20" s="2530"/>
      <c r="X20" s="2530"/>
      <c r="Y20" s="2530"/>
      <c r="Z20" s="2530"/>
      <c r="AA20" s="2530"/>
      <c r="AB20" s="2530"/>
      <c r="AC20" s="2530"/>
      <c r="AD20" s="2530"/>
      <c r="AE20" s="2530"/>
      <c r="AF20" s="2530"/>
      <c r="AG20" s="2530"/>
      <c r="AH20" s="2530"/>
      <c r="AI20" s="2530"/>
      <c r="AJ20" s="2530"/>
      <c r="AK20" s="2530"/>
      <c r="AL20" s="2530"/>
      <c r="AM20" s="2530"/>
      <c r="AN20" s="2530"/>
      <c r="AO20" s="2530"/>
      <c r="AP20" s="2535"/>
      <c r="AQ20" s="1827"/>
      <c r="AR20" s="1827"/>
      <c r="AS20" s="1827"/>
    </row>
    <row r="21" spans="1:54" ht="15" customHeight="1">
      <c r="A21" s="2514" t="s">
        <v>1054</v>
      </c>
      <c r="B21" s="2536"/>
      <c r="C21" s="2530"/>
      <c r="D21" s="2530"/>
      <c r="E21" s="2530"/>
      <c r="F21" s="2530"/>
      <c r="G21" s="2530"/>
      <c r="H21" s="2530"/>
      <c r="I21" s="2530"/>
      <c r="J21" s="2530"/>
      <c r="K21" s="2530"/>
      <c r="L21" s="2530"/>
      <c r="M21" s="2530"/>
      <c r="N21" s="2530"/>
      <c r="O21" s="2530"/>
      <c r="P21" s="2530"/>
      <c r="Q21" s="2530"/>
      <c r="R21" s="2530"/>
      <c r="S21" s="2530"/>
      <c r="T21" s="2530"/>
      <c r="U21" s="2530"/>
      <c r="V21" s="2530"/>
      <c r="W21" s="2530"/>
      <c r="X21" s="2530"/>
      <c r="Y21" s="2530"/>
      <c r="Z21" s="2530"/>
      <c r="AA21" s="2530"/>
      <c r="AB21" s="2530"/>
      <c r="AC21" s="2530"/>
      <c r="AD21" s="2530"/>
      <c r="AE21" s="2530"/>
      <c r="AF21" s="2530"/>
      <c r="AG21" s="2530"/>
      <c r="AH21" s="2530"/>
      <c r="AI21" s="2530"/>
      <c r="AJ21" s="2530"/>
      <c r="AK21" s="2530"/>
      <c r="AL21" s="2530"/>
      <c r="AM21" s="2530"/>
      <c r="AN21" s="2530"/>
      <c r="AO21" s="2530"/>
      <c r="AP21" s="2535"/>
      <c r="AQ21" s="1827"/>
      <c r="AR21" s="1827"/>
      <c r="AS21" s="1827"/>
    </row>
    <row r="22" spans="1:54" ht="15" customHeight="1">
      <c r="A22" s="2514" t="s">
        <v>1315</v>
      </c>
      <c r="B22" s="2529">
        <f>SUM(D22:F22)</f>
        <v>7</v>
      </c>
      <c r="C22" s="2530"/>
      <c r="D22" s="2531"/>
      <c r="E22" s="2531"/>
      <c r="F22" s="2531">
        <f>SUM(J22+N22+R22+V22+Z22+AD22+AH22+AL22+AP22)</f>
        <v>7</v>
      </c>
      <c r="G22" s="2537"/>
      <c r="H22" s="2537"/>
      <c r="I22" s="2537"/>
      <c r="J22" s="2537"/>
      <c r="K22" s="2531">
        <f>SUM(L22:N22)</f>
        <v>7</v>
      </c>
      <c r="L22" s="2538"/>
      <c r="M22" s="2538"/>
      <c r="N22" s="2539">
        <v>7</v>
      </c>
      <c r="O22" s="2538"/>
      <c r="P22" s="2537"/>
      <c r="Q22" s="2537"/>
      <c r="R22" s="2538"/>
      <c r="S22" s="2537"/>
      <c r="T22" s="2537"/>
      <c r="U22" s="2537"/>
      <c r="V22" s="2537"/>
      <c r="W22" s="2537"/>
      <c r="X22" s="2537"/>
      <c r="Y22" s="2537"/>
      <c r="Z22" s="2537"/>
      <c r="AA22" s="2537"/>
      <c r="AB22" s="2537"/>
      <c r="AC22" s="2537"/>
      <c r="AD22" s="2537"/>
      <c r="AE22" s="2537"/>
      <c r="AF22" s="2537"/>
      <c r="AG22" s="2537"/>
      <c r="AH22" s="2537"/>
      <c r="AI22" s="2537"/>
      <c r="AJ22" s="2537"/>
      <c r="AK22" s="2537"/>
      <c r="AL22" s="2537"/>
      <c r="AM22" s="2537"/>
      <c r="AN22" s="2537"/>
      <c r="AO22" s="2537"/>
      <c r="AP22" s="2540"/>
      <c r="AQ22" s="1827"/>
      <c r="AR22" s="1827"/>
      <c r="AS22" s="1827"/>
    </row>
    <row r="23" spans="1:54" ht="15" customHeight="1">
      <c r="A23" s="2514" t="s">
        <v>1316</v>
      </c>
      <c r="B23" s="2529"/>
      <c r="C23" s="2530"/>
      <c r="D23" s="2531"/>
      <c r="E23" s="2531"/>
      <c r="F23" s="2531"/>
      <c r="G23" s="2531"/>
      <c r="H23" s="2530"/>
      <c r="I23" s="2530"/>
      <c r="J23" s="2530"/>
      <c r="K23" s="2531"/>
      <c r="L23" s="2530"/>
      <c r="M23" s="2530"/>
      <c r="N23" s="2530"/>
      <c r="O23" s="2530"/>
      <c r="P23" s="2530"/>
      <c r="Q23" s="2530"/>
      <c r="R23" s="2530"/>
      <c r="S23" s="2530"/>
      <c r="T23" s="2530"/>
      <c r="U23" s="2530"/>
      <c r="V23" s="2530"/>
      <c r="W23" s="2531"/>
      <c r="X23" s="2530"/>
      <c r="Y23" s="2530"/>
      <c r="Z23" s="2530"/>
      <c r="AA23" s="2530"/>
      <c r="AB23" s="2530"/>
      <c r="AC23" s="2530"/>
      <c r="AD23" s="2530"/>
      <c r="AE23" s="2530"/>
      <c r="AF23" s="2530"/>
      <c r="AG23" s="2530"/>
      <c r="AH23" s="2530"/>
      <c r="AI23" s="2530"/>
      <c r="AJ23" s="2530"/>
      <c r="AK23" s="2530"/>
      <c r="AL23" s="2530"/>
      <c r="AM23" s="2531"/>
      <c r="AN23" s="2530"/>
      <c r="AO23" s="2530"/>
      <c r="AP23" s="2535"/>
      <c r="AQ23" s="1827"/>
      <c r="AR23" s="1827"/>
      <c r="AS23" s="1827"/>
    </row>
    <row r="24" spans="1:54" ht="15" customHeight="1">
      <c r="A24" s="2514" t="s">
        <v>178</v>
      </c>
      <c r="B24" s="2529"/>
      <c r="C24" s="2530"/>
      <c r="D24" s="2531"/>
      <c r="E24" s="2531"/>
      <c r="F24" s="2530"/>
      <c r="G24" s="2531"/>
      <c r="H24" s="2530"/>
      <c r="I24" s="2530"/>
      <c r="J24" s="2530"/>
      <c r="K24" s="2531"/>
      <c r="L24" s="2530"/>
      <c r="M24" s="2530"/>
      <c r="N24" s="2541"/>
      <c r="O24" s="2541"/>
      <c r="P24" s="2530"/>
      <c r="Q24" s="2530"/>
      <c r="R24" s="2530"/>
      <c r="S24" s="2530"/>
      <c r="T24" s="2530"/>
      <c r="U24" s="2530"/>
      <c r="V24" s="2530"/>
      <c r="W24" s="2530"/>
      <c r="X24" s="2530"/>
      <c r="Y24" s="2530"/>
      <c r="Z24" s="2530"/>
      <c r="AA24" s="2541"/>
      <c r="AB24" s="2541"/>
      <c r="AC24" s="2541"/>
      <c r="AD24" s="2541"/>
      <c r="AE24" s="2541"/>
      <c r="AF24" s="2541"/>
      <c r="AG24" s="2541"/>
      <c r="AH24" s="2541"/>
      <c r="AI24" s="2541"/>
      <c r="AJ24" s="2541"/>
      <c r="AK24" s="2541"/>
      <c r="AL24" s="2541"/>
      <c r="AM24" s="2541"/>
      <c r="AN24" s="2541"/>
      <c r="AO24" s="2541"/>
      <c r="AP24" s="2542"/>
      <c r="AQ24" s="1827"/>
      <c r="AR24" s="1827"/>
      <c r="AS24" s="1827"/>
    </row>
    <row r="25" spans="1:54" ht="15" customHeight="1">
      <c r="A25" s="2514" t="s">
        <v>1318</v>
      </c>
      <c r="B25" s="2529"/>
      <c r="C25" s="2530"/>
      <c r="D25" s="2531"/>
      <c r="E25" s="2531"/>
      <c r="F25" s="2530"/>
      <c r="G25" s="2531"/>
      <c r="H25" s="2530"/>
      <c r="I25" s="2530"/>
      <c r="J25" s="2530"/>
      <c r="K25" s="2531"/>
      <c r="L25" s="2530"/>
      <c r="M25" s="2543"/>
      <c r="N25" s="2534"/>
      <c r="O25" s="2534"/>
      <c r="P25" s="2530"/>
      <c r="Q25" s="2530"/>
      <c r="R25" s="2530"/>
      <c r="S25" s="2530"/>
      <c r="T25" s="2530"/>
      <c r="U25" s="2530"/>
      <c r="V25" s="2530"/>
      <c r="W25" s="2530"/>
      <c r="X25" s="2530"/>
      <c r="Y25" s="2530"/>
      <c r="Z25" s="2543"/>
      <c r="AA25" s="2534"/>
      <c r="AB25" s="2534"/>
      <c r="AC25" s="2534"/>
      <c r="AD25" s="2534"/>
      <c r="AE25" s="2534"/>
      <c r="AF25" s="2534"/>
      <c r="AG25" s="2534"/>
      <c r="AH25" s="2534"/>
      <c r="AI25" s="2534"/>
      <c r="AJ25" s="2534"/>
      <c r="AK25" s="2534"/>
      <c r="AL25" s="2534"/>
      <c r="AM25" s="2534"/>
      <c r="AN25" s="2534"/>
      <c r="AO25" s="2534"/>
      <c r="AP25" s="2534"/>
      <c r="AQ25" s="1827"/>
      <c r="AR25" s="1827"/>
      <c r="AS25" s="1827"/>
    </row>
    <row r="26" spans="1:54" ht="15" customHeight="1">
      <c r="A26" s="2514" t="s">
        <v>1090</v>
      </c>
      <c r="B26" s="2529"/>
      <c r="C26" s="2530"/>
      <c r="D26" s="2531"/>
      <c r="E26" s="2531"/>
      <c r="F26" s="2531"/>
      <c r="G26" s="2531"/>
      <c r="H26" s="2530"/>
      <c r="I26" s="2530"/>
      <c r="J26" s="2530"/>
      <c r="K26" s="2531"/>
      <c r="L26" s="2530"/>
      <c r="M26" s="2530"/>
      <c r="N26" s="2535"/>
      <c r="O26" s="2535"/>
      <c r="P26" s="2530"/>
      <c r="Q26" s="2530"/>
      <c r="R26" s="2530"/>
      <c r="S26" s="2530"/>
      <c r="T26" s="2530"/>
      <c r="U26" s="2530"/>
      <c r="V26" s="2530"/>
      <c r="W26" s="2531"/>
      <c r="X26" s="2530"/>
      <c r="Y26" s="2530"/>
      <c r="Z26" s="2530"/>
      <c r="AA26" s="2535"/>
      <c r="AB26" s="2530"/>
      <c r="AC26" s="2535"/>
      <c r="AD26" s="2544"/>
      <c r="AE26" s="2535"/>
      <c r="AF26" s="2544"/>
      <c r="AG26" s="2535"/>
      <c r="AH26" s="2530"/>
      <c r="AI26" s="2530"/>
      <c r="AJ26" s="2530"/>
      <c r="AK26" s="2535"/>
      <c r="AL26" s="2535"/>
      <c r="AM26" s="2544"/>
      <c r="AN26" s="2544"/>
      <c r="AO26" s="2535"/>
      <c r="AP26" s="2535"/>
    </row>
    <row r="27" spans="1:54" ht="15" customHeight="1">
      <c r="A27" s="2515" t="s">
        <v>1319</v>
      </c>
      <c r="B27" s="2545"/>
      <c r="C27" s="2546"/>
      <c r="D27" s="2547"/>
      <c r="E27" s="2548"/>
      <c r="F27" s="2547"/>
      <c r="G27" s="2548"/>
      <c r="H27" s="2549"/>
      <c r="I27" s="2549"/>
      <c r="J27" s="2548"/>
      <c r="K27" s="2549"/>
      <c r="L27" s="2549"/>
      <c r="M27" s="2548"/>
      <c r="N27" s="2549"/>
      <c r="O27" s="2547"/>
      <c r="P27" s="2547"/>
      <c r="Q27" s="2548"/>
      <c r="R27" s="2550"/>
      <c r="S27" s="2549"/>
      <c r="T27" s="2548"/>
      <c r="U27" s="2548"/>
      <c r="V27" s="2548"/>
      <c r="W27" s="2548"/>
      <c r="X27" s="2548"/>
      <c r="Y27" s="2549"/>
      <c r="Z27" s="2548"/>
      <c r="AA27" s="2549"/>
      <c r="AB27" s="2548"/>
      <c r="AC27" s="2549"/>
      <c r="AD27" s="2548"/>
      <c r="AE27" s="2549"/>
      <c r="AF27" s="2548"/>
      <c r="AG27" s="2549"/>
      <c r="AH27" s="2548"/>
      <c r="AI27" s="2548"/>
      <c r="AJ27" s="2548"/>
      <c r="AK27" s="2549"/>
      <c r="AL27" s="2549"/>
      <c r="AM27" s="2548"/>
      <c r="AN27" s="2548"/>
      <c r="AO27" s="2549"/>
      <c r="AP27" s="2549"/>
      <c r="AQ27" s="1832"/>
      <c r="AR27" s="1832"/>
      <c r="AS27" s="1832"/>
      <c r="AT27" s="1832"/>
      <c r="AU27" s="1832"/>
    </row>
    <row r="28" spans="1:54" ht="15" customHeight="1">
      <c r="A28" s="2514" t="s">
        <v>230</v>
      </c>
      <c r="B28" s="2551"/>
      <c r="C28" s="2552"/>
      <c r="D28" s="2534"/>
      <c r="E28" s="2544"/>
      <c r="F28" s="2535"/>
      <c r="G28" s="2544"/>
      <c r="H28" s="2535"/>
      <c r="I28" s="2535"/>
      <c r="J28" s="2544"/>
      <c r="K28" s="2535"/>
      <c r="L28" s="2535"/>
      <c r="M28" s="2544"/>
      <c r="N28" s="2535"/>
      <c r="O28" s="2544"/>
      <c r="P28" s="2535"/>
      <c r="Q28" s="2544"/>
      <c r="R28" s="2544"/>
      <c r="S28" s="2535"/>
      <c r="T28" s="2544"/>
      <c r="U28" s="2544"/>
      <c r="V28" s="2544"/>
      <c r="W28" s="2544"/>
      <c r="X28" s="2544"/>
      <c r="Y28" s="2535"/>
      <c r="Z28" s="2544"/>
      <c r="AA28" s="2535"/>
      <c r="AB28" s="2544"/>
      <c r="AC28" s="2535"/>
      <c r="AD28" s="2544"/>
      <c r="AE28" s="2535"/>
      <c r="AF28" s="2544"/>
      <c r="AG28" s="2535"/>
      <c r="AH28" s="2544"/>
      <c r="AI28" s="2544"/>
      <c r="AJ28" s="2544"/>
      <c r="AK28" s="2535"/>
      <c r="AL28" s="2535"/>
      <c r="AM28" s="2544"/>
      <c r="AN28" s="2544"/>
      <c r="AO28" s="2535"/>
      <c r="AP28" s="2535"/>
      <c r="AQ28" s="1827"/>
      <c r="AR28" s="1827"/>
      <c r="AS28" s="1827"/>
    </row>
    <row r="29" spans="1:54" ht="15" customHeight="1">
      <c r="A29" s="2514" t="s">
        <v>1320</v>
      </c>
      <c r="B29" s="2529"/>
      <c r="C29" s="2530"/>
      <c r="D29" s="2530"/>
      <c r="E29" s="2530"/>
      <c r="F29" s="2553"/>
      <c r="G29" s="2544"/>
      <c r="H29" s="2530"/>
      <c r="I29" s="2535"/>
      <c r="J29" s="2544"/>
      <c r="K29" s="2530"/>
      <c r="L29" s="2535"/>
      <c r="M29" s="2544"/>
      <c r="N29" s="2535"/>
      <c r="O29" s="2554"/>
      <c r="P29" s="2535"/>
      <c r="Q29" s="2544"/>
      <c r="R29" s="2531"/>
      <c r="S29" s="2535"/>
      <c r="T29" s="2544"/>
      <c r="U29" s="2544"/>
      <c r="V29" s="2544"/>
      <c r="W29" s="2544"/>
      <c r="X29" s="2530"/>
      <c r="Y29" s="2535"/>
      <c r="Z29" s="2544"/>
      <c r="AA29" s="2535"/>
      <c r="AB29" s="2530"/>
      <c r="AC29" s="2535"/>
      <c r="AD29" s="2544"/>
      <c r="AE29" s="2535"/>
      <c r="AF29" s="2544"/>
      <c r="AG29" s="2535"/>
      <c r="AH29" s="2544"/>
      <c r="AI29" s="2544"/>
      <c r="AJ29" s="2544"/>
      <c r="AK29" s="2530"/>
      <c r="AL29" s="2535"/>
      <c r="AM29" s="2544"/>
      <c r="AN29" s="2530"/>
      <c r="AO29" s="2530"/>
      <c r="AP29" s="2535"/>
      <c r="AQ29" s="1827"/>
      <c r="AR29" s="1827"/>
      <c r="AS29" s="1827"/>
    </row>
    <row r="30" spans="1:54" ht="15" customHeight="1">
      <c r="A30" s="2514" t="s">
        <v>1321</v>
      </c>
      <c r="B30" s="2529"/>
      <c r="C30" s="2530"/>
      <c r="D30" s="2530"/>
      <c r="E30" s="2530"/>
      <c r="F30" s="2531"/>
      <c r="G30" s="2530"/>
      <c r="H30" s="2530"/>
      <c r="I30" s="2530"/>
      <c r="J30" s="2530"/>
      <c r="K30" s="2530"/>
      <c r="L30" s="2530"/>
      <c r="M30" s="2530"/>
      <c r="N30" s="2530"/>
      <c r="O30" s="2531"/>
      <c r="P30" s="2535"/>
      <c r="Q30" s="2530"/>
      <c r="R30" s="2531"/>
      <c r="S30" s="2530"/>
      <c r="T30" s="2530"/>
      <c r="U30" s="2530"/>
      <c r="V30" s="2530"/>
      <c r="W30" s="2530"/>
      <c r="X30" s="2530"/>
      <c r="Y30" s="2530"/>
      <c r="Z30" s="2530"/>
      <c r="AA30" s="2530"/>
      <c r="AB30" s="2530"/>
      <c r="AC30" s="2530"/>
      <c r="AD30" s="2530"/>
      <c r="AE30" s="2535"/>
      <c r="AF30" s="2530"/>
      <c r="AG30" s="2535"/>
      <c r="AH30" s="2530"/>
      <c r="AI30" s="2530"/>
      <c r="AJ30" s="2530"/>
      <c r="AK30" s="2530"/>
      <c r="AL30" s="2530"/>
      <c r="AM30" s="2530"/>
      <c r="AN30" s="2530"/>
      <c r="AO30" s="2530"/>
      <c r="AP30" s="2535"/>
      <c r="AQ30" s="1827"/>
      <c r="AR30" s="1827"/>
      <c r="AS30" s="1827"/>
    </row>
    <row r="31" spans="1:54" ht="15" customHeight="1">
      <c r="A31" s="2514" t="s">
        <v>1322</v>
      </c>
      <c r="B31" s="2529"/>
      <c r="C31" s="2530"/>
      <c r="D31" s="2530"/>
      <c r="E31" s="2530"/>
      <c r="F31" s="2531"/>
      <c r="G31" s="2530"/>
      <c r="H31" s="2530"/>
      <c r="I31" s="2530"/>
      <c r="J31" s="2530"/>
      <c r="K31" s="2530"/>
      <c r="L31" s="2530"/>
      <c r="M31" s="2530"/>
      <c r="N31" s="2530"/>
      <c r="O31" s="2531"/>
      <c r="P31" s="2530"/>
      <c r="Q31" s="2530"/>
      <c r="R31" s="2531"/>
      <c r="S31" s="2530"/>
      <c r="T31" s="2530"/>
      <c r="U31" s="2530"/>
      <c r="V31" s="2530"/>
      <c r="W31" s="2530"/>
      <c r="X31" s="2530"/>
      <c r="Y31" s="2530"/>
      <c r="Z31" s="2530"/>
      <c r="AA31" s="2530"/>
      <c r="AB31" s="2530"/>
      <c r="AC31" s="2530"/>
      <c r="AD31" s="2530"/>
      <c r="AE31" s="2535"/>
      <c r="AF31" s="2530"/>
      <c r="AG31" s="2530"/>
      <c r="AH31" s="2530"/>
      <c r="AI31" s="2530"/>
      <c r="AJ31" s="2530"/>
      <c r="AK31" s="2530"/>
      <c r="AL31" s="2530"/>
      <c r="AM31" s="2530"/>
      <c r="AN31" s="2530"/>
      <c r="AO31" s="2530"/>
      <c r="AP31" s="2535"/>
      <c r="AQ31" s="1827"/>
      <c r="AR31" s="1827"/>
      <c r="AS31" s="1827"/>
    </row>
    <row r="32" spans="1:54" ht="15" customHeight="1">
      <c r="A32" s="2514" t="s">
        <v>1315</v>
      </c>
      <c r="B32" s="2529"/>
      <c r="C32" s="2530"/>
      <c r="D32" s="2531"/>
      <c r="E32" s="2531"/>
      <c r="F32" s="2531"/>
      <c r="G32" s="2530"/>
      <c r="H32" s="2530"/>
      <c r="I32" s="2530"/>
      <c r="J32" s="2530"/>
      <c r="K32" s="2531"/>
      <c r="L32" s="2531"/>
      <c r="M32" s="2531"/>
      <c r="N32" s="2531"/>
      <c r="O32" s="2530"/>
      <c r="P32" s="2530"/>
      <c r="Q32" s="2530"/>
      <c r="R32" s="2530"/>
      <c r="S32" s="2530"/>
      <c r="T32" s="2530"/>
      <c r="U32" s="2530"/>
      <c r="V32" s="2530"/>
      <c r="W32" s="2530"/>
      <c r="X32" s="2530"/>
      <c r="Y32" s="2530"/>
      <c r="Z32" s="2530"/>
      <c r="AA32" s="2530"/>
      <c r="AB32" s="2530"/>
      <c r="AC32" s="2530"/>
      <c r="AD32" s="2530"/>
      <c r="AE32" s="2530"/>
      <c r="AF32" s="2530"/>
      <c r="AG32" s="2530"/>
      <c r="AH32" s="2530"/>
      <c r="AI32" s="2530"/>
      <c r="AJ32" s="2530"/>
      <c r="AK32" s="2530"/>
      <c r="AL32" s="2530"/>
      <c r="AM32" s="2530"/>
      <c r="AN32" s="2530"/>
      <c r="AO32" s="2530"/>
      <c r="AP32" s="2535"/>
      <c r="AQ32" s="1827"/>
      <c r="AR32" s="1827"/>
      <c r="AS32" s="1827"/>
    </row>
    <row r="33" spans="1:45" ht="15" customHeight="1">
      <c r="A33" s="2514" t="s">
        <v>1323</v>
      </c>
      <c r="B33" s="2529"/>
      <c r="C33" s="2530"/>
      <c r="D33" s="2530"/>
      <c r="E33" s="2530"/>
      <c r="F33" s="2531"/>
      <c r="G33" s="2530"/>
      <c r="H33" s="2530"/>
      <c r="I33" s="2530"/>
      <c r="J33" s="2530"/>
      <c r="K33" s="2530"/>
      <c r="L33" s="2530"/>
      <c r="M33" s="2530"/>
      <c r="N33" s="2530"/>
      <c r="O33" s="2531"/>
      <c r="P33" s="2530"/>
      <c r="Q33" s="2530"/>
      <c r="R33" s="2531"/>
      <c r="S33" s="2530"/>
      <c r="T33" s="2530"/>
      <c r="U33" s="2530"/>
      <c r="V33" s="2530"/>
      <c r="W33" s="2530"/>
      <c r="X33" s="2530"/>
      <c r="Y33" s="2530"/>
      <c r="Z33" s="2530"/>
      <c r="AA33" s="2530"/>
      <c r="AB33" s="2530"/>
      <c r="AC33" s="2530"/>
      <c r="AD33" s="2530"/>
      <c r="AE33" s="2530"/>
      <c r="AF33" s="2530"/>
      <c r="AG33" s="2530"/>
      <c r="AH33" s="2530"/>
      <c r="AI33" s="2530"/>
      <c r="AJ33" s="2530"/>
      <c r="AK33" s="2530"/>
      <c r="AL33" s="2530"/>
      <c r="AM33" s="2530"/>
      <c r="AN33" s="2530"/>
      <c r="AO33" s="2530"/>
      <c r="AP33" s="2535"/>
      <c r="AQ33" s="1827"/>
      <c r="AR33" s="1827"/>
      <c r="AS33" s="1827"/>
    </row>
    <row r="34" spans="1:45" ht="15" customHeight="1">
      <c r="A34" s="2514" t="s">
        <v>1324</v>
      </c>
      <c r="B34" s="2529"/>
      <c r="C34" s="2530"/>
      <c r="D34" s="2530"/>
      <c r="E34" s="2530"/>
      <c r="F34" s="2531"/>
      <c r="G34" s="2530"/>
      <c r="H34" s="2530"/>
      <c r="I34" s="2530"/>
      <c r="J34" s="2530"/>
      <c r="K34" s="2530"/>
      <c r="L34" s="2530"/>
      <c r="M34" s="2530"/>
      <c r="N34" s="2530"/>
      <c r="O34" s="2531"/>
      <c r="P34" s="2530"/>
      <c r="Q34" s="2530"/>
      <c r="R34" s="2531"/>
      <c r="S34" s="2530"/>
      <c r="T34" s="2530"/>
      <c r="U34" s="2530"/>
      <c r="V34" s="2530"/>
      <c r="W34" s="2530"/>
      <c r="X34" s="2530"/>
      <c r="Y34" s="2530"/>
      <c r="Z34" s="2530"/>
      <c r="AA34" s="2530"/>
      <c r="AB34" s="2530"/>
      <c r="AC34" s="2530"/>
      <c r="AD34" s="2530"/>
      <c r="AE34" s="2530"/>
      <c r="AF34" s="2530"/>
      <c r="AG34" s="2530"/>
      <c r="AH34" s="2530"/>
      <c r="AI34" s="2530"/>
      <c r="AJ34" s="2530"/>
      <c r="AK34" s="2530"/>
      <c r="AL34" s="2530"/>
      <c r="AM34" s="2530"/>
      <c r="AN34" s="2530"/>
      <c r="AO34" s="2530"/>
      <c r="AP34" s="2535"/>
      <c r="AQ34" s="1827"/>
      <c r="AR34" s="1827"/>
      <c r="AS34" s="1827"/>
    </row>
    <row r="35" spans="1:45" ht="15" customHeight="1">
      <c r="A35" s="2514" t="s">
        <v>1325</v>
      </c>
      <c r="B35" s="2529"/>
      <c r="C35" s="2530"/>
      <c r="D35" s="2530"/>
      <c r="E35" s="2530"/>
      <c r="F35" s="2531"/>
      <c r="G35" s="2530"/>
      <c r="H35" s="2530"/>
      <c r="I35" s="2530"/>
      <c r="J35" s="2530"/>
      <c r="K35" s="2530"/>
      <c r="L35" s="2530"/>
      <c r="M35" s="2530"/>
      <c r="N35" s="2530"/>
      <c r="O35" s="2531"/>
      <c r="P35" s="2530"/>
      <c r="Q35" s="2530"/>
      <c r="R35" s="2531"/>
      <c r="S35" s="2530"/>
      <c r="T35" s="2530"/>
      <c r="U35" s="2530"/>
      <c r="V35" s="2530"/>
      <c r="W35" s="2530"/>
      <c r="X35" s="2530"/>
      <c r="Y35" s="2530"/>
      <c r="Z35" s="2530"/>
      <c r="AA35" s="2530"/>
      <c r="AB35" s="2530"/>
      <c r="AC35" s="2530"/>
      <c r="AD35" s="2530"/>
      <c r="AE35" s="2530"/>
      <c r="AF35" s="2530"/>
      <c r="AG35" s="2530"/>
      <c r="AH35" s="2530"/>
      <c r="AI35" s="2530"/>
      <c r="AJ35" s="2530"/>
      <c r="AK35" s="2530"/>
      <c r="AL35" s="2530"/>
      <c r="AM35" s="2530"/>
      <c r="AN35" s="2530"/>
      <c r="AO35" s="2530"/>
      <c r="AP35" s="2535"/>
      <c r="AQ35" s="1827"/>
      <c r="AR35" s="1827"/>
      <c r="AS35" s="1827"/>
    </row>
    <row r="36" spans="1:45" ht="15" hidden="1" customHeight="1">
      <c r="A36" s="2408" t="s">
        <v>1080</v>
      </c>
      <c r="B36" s="2423">
        <f>SUM(B37+B38+B41+B47+B53+B56+B60+B61+B67+B68+B69+B70+B71)</f>
        <v>786</v>
      </c>
      <c r="C36" s="2424"/>
      <c r="D36" s="2425">
        <f>SUM(D37+D38+D41+D47+D53+D56+D60+D61+D67+D68+D69+D70+D71)</f>
        <v>473</v>
      </c>
      <c r="E36" s="2426">
        <f>SUM(E37+E38+E41+E47+E53+E56+E60+E61+E67+E68+E69+E70+E71)</f>
        <v>58</v>
      </c>
      <c r="F36" s="2426">
        <f>SUM(F37+F38+F41+F47+F53+F56+F60+F61+F67+F68+F69+F70+F71)</f>
        <v>255</v>
      </c>
      <c r="G36" s="2426">
        <f>SUM(G37+G38+G41+G47+G53+G56+G60+G61+G67+G68+G69+G70+G71)</f>
        <v>12</v>
      </c>
      <c r="H36" s="2426">
        <f>SUM(H37+H38+H41+H47+H53+H56+H60+H61+H67+H68+H69+H70+H71)</f>
        <v>12</v>
      </c>
      <c r="I36" s="2427"/>
      <c r="J36" s="2424"/>
      <c r="K36" s="2424">
        <f t="shared" ref="K36:AB36" si="2">SUM(K37+K38+K41+K47+K53+K56+K60+K61+K67+K68+K69+K70+K71)</f>
        <v>105</v>
      </c>
      <c r="L36" s="2424">
        <f t="shared" si="2"/>
        <v>81</v>
      </c>
      <c r="M36" s="2424">
        <f t="shared" si="2"/>
        <v>8</v>
      </c>
      <c r="N36" s="2424">
        <f t="shared" si="2"/>
        <v>16</v>
      </c>
      <c r="O36" s="2424">
        <f t="shared" si="2"/>
        <v>144</v>
      </c>
      <c r="P36" s="2424">
        <f t="shared" si="2"/>
        <v>62</v>
      </c>
      <c r="Q36" s="2424">
        <f t="shared" si="2"/>
        <v>10</v>
      </c>
      <c r="R36" s="2424">
        <f t="shared" si="2"/>
        <v>72</v>
      </c>
      <c r="S36" s="2424">
        <f t="shared" si="2"/>
        <v>406</v>
      </c>
      <c r="T36" s="2424">
        <f t="shared" si="2"/>
        <v>253</v>
      </c>
      <c r="U36" s="2424">
        <f t="shared" si="2"/>
        <v>34</v>
      </c>
      <c r="V36" s="2424">
        <f t="shared" si="2"/>
        <v>119</v>
      </c>
      <c r="W36" s="2424">
        <f t="shared" si="2"/>
        <v>78</v>
      </c>
      <c r="X36" s="2424">
        <f t="shared" si="2"/>
        <v>54</v>
      </c>
      <c r="Y36" s="2424">
        <f t="shared" si="2"/>
        <v>4</v>
      </c>
      <c r="Z36" s="2424">
        <f t="shared" si="2"/>
        <v>20</v>
      </c>
      <c r="AA36" s="2424">
        <f t="shared" si="2"/>
        <v>1</v>
      </c>
      <c r="AB36" s="2424">
        <f t="shared" si="2"/>
        <v>1</v>
      </c>
      <c r="AC36" s="2424"/>
      <c r="AD36" s="2424"/>
      <c r="AE36" s="2424"/>
      <c r="AF36" s="2424"/>
      <c r="AG36" s="2424"/>
      <c r="AH36" s="2424"/>
      <c r="AI36" s="2424">
        <f>SUM(AI37+AI38+AI41+AI47+AI53+AI56+AI60+AI61+AI67+AI68+AI69+AI70+AI71)</f>
        <v>20</v>
      </c>
      <c r="AJ36" s="2424">
        <f>SUM(AJ37+AJ38+AJ41+AJ47+AJ53+AJ56+AJ60+AJ61+AJ67+AJ68+AJ69+AJ70+AJ71)</f>
        <v>4</v>
      </c>
      <c r="AK36" s="2424"/>
      <c r="AL36" s="2424">
        <f>SUM(AL37+AL38+AL41+AL47+AL53+AL56+AL60+AL61+AL67+AL68+AL69+AL70+AL71)</f>
        <v>16</v>
      </c>
      <c r="AM36" s="2424">
        <f>SUM(AM37+AM38+AM41+AM47+AM53+AM56+AM60+AM61+AM67+AM68+AM69+AM70+AM71)</f>
        <v>20</v>
      </c>
      <c r="AN36" s="2424">
        <f>SUM(AN37+AN38+AN41+AN47+AN53+AN56+AN60+AN61+AN67+AN68+AN69+AN70+AN71)</f>
        <v>6</v>
      </c>
      <c r="AO36" s="2425">
        <f>SUM(AO37+AO38+AO41+AO47+AO53+AO56+AO60+AO61+AO67+AO68+AO69+AO70+AO71)</f>
        <v>2</v>
      </c>
      <c r="AP36" s="2428">
        <f>SUM(AP37+AP38+AP41+AP47+AP53+AP56+AP60+AP61+AP67+AP68+AP69+AP70+AP71)</f>
        <v>12</v>
      </c>
    </row>
    <row r="37" spans="1:45" ht="15" hidden="1" customHeight="1">
      <c r="A37" s="2414" t="s">
        <v>1081</v>
      </c>
      <c r="B37" s="2420">
        <f>SUM(G37+K37+O37+S37+W37+AA37+AE37+AI37+AM37)</f>
        <v>53</v>
      </c>
      <c r="C37" s="2416"/>
      <c r="D37" s="2421">
        <f>SUM(H37+L37+P37+T37+X37+AB37+AF37+AJ37+AN37)</f>
        <v>51</v>
      </c>
      <c r="E37" s="2421">
        <f>SUM(I37+M37+Q37+U37+Y37+AC37+AG37+AK37+AO37)</f>
        <v>2</v>
      </c>
      <c r="F37" s="2416"/>
      <c r="G37" s="2421">
        <f>SUM(H37:J37)</f>
        <v>6</v>
      </c>
      <c r="H37" s="2421">
        <v>6</v>
      </c>
      <c r="I37" s="2416"/>
      <c r="J37" s="2416"/>
      <c r="K37" s="2421">
        <f>SUM(L37:N37)</f>
        <v>17</v>
      </c>
      <c r="L37" s="2421">
        <v>17</v>
      </c>
      <c r="M37" s="2416"/>
      <c r="N37" s="2416"/>
      <c r="O37" s="2416"/>
      <c r="P37" s="2416"/>
      <c r="Q37" s="2416"/>
      <c r="R37" s="2416"/>
      <c r="S37" s="2421">
        <f>SUM(T37:V37)</f>
        <v>25</v>
      </c>
      <c r="T37" s="2421">
        <v>23</v>
      </c>
      <c r="U37" s="2421">
        <v>2</v>
      </c>
      <c r="V37" s="2416"/>
      <c r="W37" s="2421">
        <f>SUM(X37:Z37)</f>
        <v>5</v>
      </c>
      <c r="X37" s="2421">
        <v>5</v>
      </c>
      <c r="Y37" s="2416"/>
      <c r="Z37" s="2416"/>
      <c r="AA37" s="2416"/>
      <c r="AB37" s="2416"/>
      <c r="AC37" s="2416"/>
      <c r="AD37" s="2416"/>
      <c r="AE37" s="2416"/>
      <c r="AF37" s="2416"/>
      <c r="AG37" s="2416"/>
      <c r="AH37" s="2416"/>
      <c r="AI37" s="2416"/>
      <c r="AJ37" s="2416"/>
      <c r="AK37" s="2416"/>
      <c r="AL37" s="2416"/>
      <c r="AM37" s="2416"/>
      <c r="AN37" s="2416"/>
      <c r="AO37" s="2416"/>
      <c r="AP37" s="2417"/>
      <c r="AQ37" s="1881"/>
      <c r="AR37" s="1881"/>
    </row>
    <row r="38" spans="1:45" ht="15" hidden="1" customHeight="1">
      <c r="A38" s="2429" t="s">
        <v>1123</v>
      </c>
      <c r="B38" s="2423">
        <f>SUM(B39:B40)</f>
        <v>26</v>
      </c>
      <c r="C38" s="2418"/>
      <c r="D38" s="2424">
        <f>SUM(D39:D40)</f>
        <v>13</v>
      </c>
      <c r="E38" s="2418"/>
      <c r="F38" s="2424">
        <f>SUM(F39:F40)</f>
        <v>13</v>
      </c>
      <c r="G38" s="2418"/>
      <c r="H38" s="2418"/>
      <c r="I38" s="2418"/>
      <c r="J38" s="2418"/>
      <c r="K38" s="2424">
        <f>SUM(K39:K40)</f>
        <v>2</v>
      </c>
      <c r="L38" s="2418"/>
      <c r="M38" s="2418"/>
      <c r="N38" s="2424">
        <f>SUM(N39:N40)</f>
        <v>2</v>
      </c>
      <c r="O38" s="2418"/>
      <c r="P38" s="2418"/>
      <c r="Q38" s="2418"/>
      <c r="R38" s="2418"/>
      <c r="S38" s="2424">
        <f>SUM(S39:S40)</f>
        <v>22</v>
      </c>
      <c r="T38" s="2424">
        <f>SUM(T39:T40)</f>
        <v>11</v>
      </c>
      <c r="U38" s="2418"/>
      <c r="V38" s="2424">
        <f>SUM(V39:V40)</f>
        <v>11</v>
      </c>
      <c r="W38" s="2418"/>
      <c r="X38" s="2418"/>
      <c r="Y38" s="2418"/>
      <c r="Z38" s="2418"/>
      <c r="AA38" s="2418"/>
      <c r="AB38" s="2418"/>
      <c r="AC38" s="2418"/>
      <c r="AD38" s="2418"/>
      <c r="AE38" s="2418"/>
      <c r="AF38" s="2418"/>
      <c r="AG38" s="2418"/>
      <c r="AH38" s="2418"/>
      <c r="AI38" s="2424">
        <f>SUM(AI39:AI40)</f>
        <v>2</v>
      </c>
      <c r="AJ38" s="2424">
        <f>SUM(AJ39:AJ40)</f>
        <v>2</v>
      </c>
      <c r="AK38" s="2418"/>
      <c r="AL38" s="2418"/>
      <c r="AM38" s="2418"/>
      <c r="AN38" s="2418"/>
      <c r="AO38" s="2418"/>
      <c r="AP38" s="2419"/>
    </row>
    <row r="39" spans="1:45" ht="15" hidden="1" customHeight="1">
      <c r="A39" s="2430" t="s">
        <v>18</v>
      </c>
      <c r="B39" s="2431">
        <f>SUM(D39:F39)</f>
        <v>17</v>
      </c>
      <c r="C39" s="2432"/>
      <c r="D39" s="2433">
        <f>SUM(H39+L39+P39+T39+X39+AB39+AF39+AJ39+AN39)</f>
        <v>7</v>
      </c>
      <c r="E39" s="2432"/>
      <c r="F39" s="2433">
        <f>SUM(J39+N39+R39+V39+Z39+AD39+AH39+AL39+AP39)</f>
        <v>10</v>
      </c>
      <c r="G39" s="2432"/>
      <c r="H39" s="2432"/>
      <c r="I39" s="2432"/>
      <c r="J39" s="2432"/>
      <c r="K39" s="2433">
        <f>SUM(L39:N39)</f>
        <v>2</v>
      </c>
      <c r="L39" s="2432"/>
      <c r="M39" s="2432"/>
      <c r="N39" s="2433">
        <v>2</v>
      </c>
      <c r="O39" s="2432"/>
      <c r="P39" s="2432"/>
      <c r="Q39" s="2432"/>
      <c r="R39" s="2432"/>
      <c r="S39" s="2433">
        <f>SUM(T39:V39)</f>
        <v>14</v>
      </c>
      <c r="T39" s="2433">
        <v>6</v>
      </c>
      <c r="U39" s="2432"/>
      <c r="V39" s="2433">
        <v>8</v>
      </c>
      <c r="W39" s="2432"/>
      <c r="X39" s="2432"/>
      <c r="Y39" s="2432"/>
      <c r="Z39" s="2432"/>
      <c r="AA39" s="2432"/>
      <c r="AB39" s="2432"/>
      <c r="AC39" s="2432"/>
      <c r="AD39" s="2432"/>
      <c r="AE39" s="2432"/>
      <c r="AF39" s="2432"/>
      <c r="AG39" s="2432"/>
      <c r="AH39" s="2432"/>
      <c r="AI39" s="2433">
        <f>SUM(AJ39:AL39)</f>
        <v>1</v>
      </c>
      <c r="AJ39" s="2433">
        <v>1</v>
      </c>
      <c r="AK39" s="2432"/>
      <c r="AL39" s="2432"/>
      <c r="AM39" s="2432"/>
      <c r="AN39" s="2432"/>
      <c r="AO39" s="2432"/>
      <c r="AP39" s="2434"/>
    </row>
    <row r="40" spans="1:45" ht="15" hidden="1" customHeight="1">
      <c r="A40" s="2430" t="s">
        <v>19</v>
      </c>
      <c r="B40" s="2431">
        <f>SUM(D40:F40)</f>
        <v>9</v>
      </c>
      <c r="C40" s="2432"/>
      <c r="D40" s="2433">
        <f>SUM(H40+L40+P40+T40+X40+AB40+AF40+AJ40+AN40)</f>
        <v>6</v>
      </c>
      <c r="E40" s="2432"/>
      <c r="F40" s="2433">
        <f>SUM(J40+N40+R40+V40+Z40+AD40+AH40+AL40+AP40)</f>
        <v>3</v>
      </c>
      <c r="G40" s="2432"/>
      <c r="H40" s="2432"/>
      <c r="I40" s="2432"/>
      <c r="J40" s="2432"/>
      <c r="K40" s="2433"/>
      <c r="L40" s="2432"/>
      <c r="M40" s="2432"/>
      <c r="N40" s="2433"/>
      <c r="O40" s="2432"/>
      <c r="P40" s="2432"/>
      <c r="Q40" s="2432"/>
      <c r="R40" s="2432"/>
      <c r="S40" s="2433">
        <f>SUM(T40:V40)</f>
        <v>8</v>
      </c>
      <c r="T40" s="2433">
        <v>5</v>
      </c>
      <c r="U40" s="2432"/>
      <c r="V40" s="2433">
        <v>3</v>
      </c>
      <c r="W40" s="2432"/>
      <c r="X40" s="2432"/>
      <c r="Y40" s="2432"/>
      <c r="Z40" s="2432"/>
      <c r="AA40" s="2432"/>
      <c r="AB40" s="2432"/>
      <c r="AC40" s="2432"/>
      <c r="AD40" s="2432"/>
      <c r="AE40" s="2432"/>
      <c r="AF40" s="2432"/>
      <c r="AG40" s="2432"/>
      <c r="AH40" s="2432"/>
      <c r="AI40" s="2433">
        <f>SUM(AJ40:AL40)</f>
        <v>1</v>
      </c>
      <c r="AJ40" s="2432">
        <v>1</v>
      </c>
      <c r="AK40" s="2432"/>
      <c r="AL40" s="2432"/>
      <c r="AM40" s="2432"/>
      <c r="AN40" s="2432"/>
      <c r="AO40" s="2432"/>
      <c r="AP40" s="2434"/>
    </row>
    <row r="41" spans="1:45" ht="15" hidden="1" customHeight="1">
      <c r="A41" s="2429" t="s">
        <v>493</v>
      </c>
      <c r="B41" s="2423">
        <f>SUM(G41+K41+O41+S41+W41+AA41+AE41+AI41+AM41)</f>
        <v>93</v>
      </c>
      <c r="C41" s="2418"/>
      <c r="D41" s="2424">
        <f>SUM(H41+L41+P41+T41+X41+AB41+AF41+AJ41+AN41)</f>
        <v>47</v>
      </c>
      <c r="E41" s="2424">
        <f>SUM(I41+M41+Q41+U41+Y41+AC41+AG41+AK41+AO41)</f>
        <v>25</v>
      </c>
      <c r="F41" s="2424">
        <f>SUM(J41+N41+R41+V41+Z41+AD41+AH41+AL41+AP41)</f>
        <v>21</v>
      </c>
      <c r="G41" s="2418">
        <f>SUM(H41:J41)</f>
        <v>1</v>
      </c>
      <c r="H41" s="2418">
        <v>1</v>
      </c>
      <c r="I41" s="2418"/>
      <c r="J41" s="2418"/>
      <c r="K41" s="2424">
        <f>SUM(L41:N41)</f>
        <v>15</v>
      </c>
      <c r="L41" s="2424">
        <v>7</v>
      </c>
      <c r="M41" s="2424">
        <v>4</v>
      </c>
      <c r="N41" s="2424">
        <v>4</v>
      </c>
      <c r="O41" s="2424">
        <f>SUM(P41:R41)</f>
        <v>5</v>
      </c>
      <c r="P41" s="2424">
        <v>1</v>
      </c>
      <c r="Q41" s="2418"/>
      <c r="R41" s="2424">
        <v>4</v>
      </c>
      <c r="S41" s="2424">
        <f>SUM(T41:V41)</f>
        <v>59</v>
      </c>
      <c r="T41" s="2424">
        <v>29</v>
      </c>
      <c r="U41" s="2424">
        <v>19</v>
      </c>
      <c r="V41" s="2424">
        <v>11</v>
      </c>
      <c r="W41" s="2424">
        <f>SUM(X41:Z41)</f>
        <v>11</v>
      </c>
      <c r="X41" s="2424">
        <v>9</v>
      </c>
      <c r="Y41" s="2424"/>
      <c r="Z41" s="2424">
        <v>2</v>
      </c>
      <c r="AA41" s="2418"/>
      <c r="AB41" s="2418"/>
      <c r="AC41" s="2418"/>
      <c r="AD41" s="2418"/>
      <c r="AE41" s="2418"/>
      <c r="AF41" s="2418"/>
      <c r="AG41" s="2418"/>
      <c r="AH41" s="2418"/>
      <c r="AI41" s="2418"/>
      <c r="AJ41" s="2418"/>
      <c r="AK41" s="2418"/>
      <c r="AL41" s="2418"/>
      <c r="AM41" s="2424">
        <f>SUM(AN41:AP41)</f>
        <v>2</v>
      </c>
      <c r="AN41" s="2418"/>
      <c r="AO41" s="2424">
        <v>2</v>
      </c>
      <c r="AP41" s="2419"/>
    </row>
    <row r="42" spans="1:45" ht="15" hidden="1" customHeight="1">
      <c r="A42" s="2430" t="s">
        <v>1149</v>
      </c>
      <c r="B42" s="2435"/>
      <c r="C42" s="2432"/>
      <c r="D42" s="2432"/>
      <c r="E42" s="2432"/>
      <c r="F42" s="2432"/>
      <c r="G42" s="2432"/>
      <c r="H42" s="2432"/>
      <c r="I42" s="2432"/>
      <c r="J42" s="2432"/>
      <c r="K42" s="2432"/>
      <c r="L42" s="2432"/>
      <c r="M42" s="2432"/>
      <c r="N42" s="2432"/>
      <c r="O42" s="2432"/>
      <c r="P42" s="2432"/>
      <c r="Q42" s="2432"/>
      <c r="R42" s="2432"/>
      <c r="S42" s="2432"/>
      <c r="T42" s="2432"/>
      <c r="U42" s="2432"/>
      <c r="V42" s="2432"/>
      <c r="W42" s="2432"/>
      <c r="X42" s="2432"/>
      <c r="Y42" s="2432"/>
      <c r="Z42" s="2432"/>
      <c r="AA42" s="2432"/>
      <c r="AB42" s="2432"/>
      <c r="AC42" s="2432"/>
      <c r="AD42" s="2432"/>
      <c r="AE42" s="2432"/>
      <c r="AF42" s="2432"/>
      <c r="AG42" s="2432"/>
      <c r="AH42" s="2432"/>
      <c r="AI42" s="2432"/>
      <c r="AJ42" s="2432"/>
      <c r="AK42" s="2432"/>
      <c r="AL42" s="2432"/>
      <c r="AM42" s="2432"/>
      <c r="AN42" s="2432"/>
      <c r="AO42" s="2432"/>
      <c r="AP42" s="2434"/>
    </row>
    <row r="43" spans="1:45" ht="15" hidden="1" customHeight="1">
      <c r="A43" s="2430" t="s">
        <v>1210</v>
      </c>
      <c r="B43" s="2435"/>
      <c r="C43" s="2432"/>
      <c r="D43" s="2432"/>
      <c r="E43" s="2432"/>
      <c r="F43" s="2432"/>
      <c r="G43" s="2432"/>
      <c r="H43" s="2432"/>
      <c r="I43" s="2432"/>
      <c r="J43" s="2432"/>
      <c r="K43" s="2432"/>
      <c r="L43" s="2432"/>
      <c r="M43" s="2432"/>
      <c r="N43" s="2432"/>
      <c r="O43" s="2432"/>
      <c r="P43" s="2432"/>
      <c r="Q43" s="2432"/>
      <c r="R43" s="2432"/>
      <c r="S43" s="2432"/>
      <c r="T43" s="2432"/>
      <c r="U43" s="2432"/>
      <c r="V43" s="2432"/>
      <c r="W43" s="2432"/>
      <c r="X43" s="2432"/>
      <c r="Y43" s="2432"/>
      <c r="Z43" s="2432"/>
      <c r="AA43" s="2432"/>
      <c r="AB43" s="2432"/>
      <c r="AC43" s="2432"/>
      <c r="AD43" s="2432"/>
      <c r="AE43" s="2432"/>
      <c r="AF43" s="2432"/>
      <c r="AG43" s="2432"/>
      <c r="AH43" s="2432"/>
      <c r="AI43" s="2432"/>
      <c r="AJ43" s="2432"/>
      <c r="AK43" s="2432"/>
      <c r="AL43" s="2432"/>
      <c r="AM43" s="2432"/>
      <c r="AN43" s="2432"/>
      <c r="AO43" s="2432"/>
      <c r="AP43" s="2434"/>
    </row>
    <row r="44" spans="1:45" ht="15" hidden="1" customHeight="1">
      <c r="A44" s="2430" t="s">
        <v>1212</v>
      </c>
      <c r="B44" s="2435"/>
      <c r="C44" s="2432"/>
      <c r="D44" s="2432"/>
      <c r="E44" s="2432"/>
      <c r="F44" s="2432"/>
      <c r="G44" s="2432"/>
      <c r="H44" s="2432"/>
      <c r="I44" s="2432"/>
      <c r="J44" s="2432"/>
      <c r="K44" s="2432"/>
      <c r="L44" s="2432"/>
      <c r="M44" s="2432"/>
      <c r="N44" s="2432"/>
      <c r="O44" s="2432"/>
      <c r="P44" s="2432"/>
      <c r="Q44" s="2432"/>
      <c r="R44" s="2432"/>
      <c r="S44" s="2432"/>
      <c r="T44" s="2432"/>
      <c r="U44" s="2432"/>
      <c r="V44" s="2432"/>
      <c r="W44" s="2432"/>
      <c r="X44" s="2432"/>
      <c r="Y44" s="2432"/>
      <c r="Z44" s="2432"/>
      <c r="AA44" s="2432"/>
      <c r="AB44" s="2432"/>
      <c r="AC44" s="2432"/>
      <c r="AD44" s="2432"/>
      <c r="AE44" s="2432"/>
      <c r="AF44" s="2432"/>
      <c r="AG44" s="2432"/>
      <c r="AH44" s="2432"/>
      <c r="AI44" s="2432"/>
      <c r="AJ44" s="2432"/>
      <c r="AK44" s="2432"/>
      <c r="AL44" s="2432"/>
      <c r="AM44" s="2432"/>
      <c r="AN44" s="2432"/>
      <c r="AO44" s="2432"/>
      <c r="AP44" s="2434"/>
    </row>
    <row r="45" spans="1:45" ht="15" hidden="1" customHeight="1">
      <c r="A45" s="2430" t="s">
        <v>1215</v>
      </c>
      <c r="B45" s="2435"/>
      <c r="C45" s="2432"/>
      <c r="D45" s="2432"/>
      <c r="E45" s="2432"/>
      <c r="F45" s="2432"/>
      <c r="G45" s="2432"/>
      <c r="H45" s="2432"/>
      <c r="I45" s="2432"/>
      <c r="J45" s="2432"/>
      <c r="K45" s="2432"/>
      <c r="L45" s="2432"/>
      <c r="M45" s="2432"/>
      <c r="N45" s="2432"/>
      <c r="O45" s="2432"/>
      <c r="P45" s="2432"/>
      <c r="Q45" s="2432"/>
      <c r="R45" s="2432"/>
      <c r="S45" s="2432"/>
      <c r="T45" s="2432"/>
      <c r="U45" s="2432"/>
      <c r="V45" s="2432"/>
      <c r="W45" s="2432"/>
      <c r="X45" s="2432"/>
      <c r="Y45" s="2432"/>
      <c r="Z45" s="2432"/>
      <c r="AA45" s="2432"/>
      <c r="AB45" s="2432"/>
      <c r="AC45" s="2432"/>
      <c r="AD45" s="2432"/>
      <c r="AE45" s="2432"/>
      <c r="AF45" s="2432"/>
      <c r="AG45" s="2432"/>
      <c r="AH45" s="2432"/>
      <c r="AI45" s="2432"/>
      <c r="AJ45" s="2432"/>
      <c r="AK45" s="2432"/>
      <c r="AL45" s="2432"/>
      <c r="AM45" s="2432"/>
      <c r="AN45" s="2432"/>
      <c r="AO45" s="2432"/>
      <c r="AP45" s="2434"/>
    </row>
    <row r="46" spans="1:45" ht="15" hidden="1" customHeight="1">
      <c r="A46" s="2430" t="s">
        <v>1211</v>
      </c>
      <c r="B46" s="2435"/>
      <c r="C46" s="2432"/>
      <c r="D46" s="2432"/>
      <c r="E46" s="2432"/>
      <c r="F46" s="2432"/>
      <c r="G46" s="2432"/>
      <c r="H46" s="2432"/>
      <c r="I46" s="2432"/>
      <c r="J46" s="2432"/>
      <c r="K46" s="2432"/>
      <c r="L46" s="2432"/>
      <c r="M46" s="2432"/>
      <c r="N46" s="2432"/>
      <c r="O46" s="2432"/>
      <c r="P46" s="2432"/>
      <c r="Q46" s="2432"/>
      <c r="R46" s="2432"/>
      <c r="S46" s="2432"/>
      <c r="T46" s="2432"/>
      <c r="U46" s="2432"/>
      <c r="V46" s="2432"/>
      <c r="W46" s="2432"/>
      <c r="X46" s="2432"/>
      <c r="Y46" s="2432"/>
      <c r="Z46" s="2432"/>
      <c r="AA46" s="2432"/>
      <c r="AB46" s="2432"/>
      <c r="AC46" s="2432"/>
      <c r="AD46" s="2432"/>
      <c r="AE46" s="2432"/>
      <c r="AF46" s="2432"/>
      <c r="AG46" s="2432"/>
      <c r="AH46" s="2432"/>
      <c r="AI46" s="2432"/>
      <c r="AJ46" s="2432"/>
      <c r="AK46" s="2432"/>
      <c r="AL46" s="2432"/>
      <c r="AM46" s="2432"/>
      <c r="AN46" s="2432"/>
      <c r="AO46" s="2432"/>
      <c r="AP46" s="2434"/>
    </row>
    <row r="47" spans="1:45" ht="15" hidden="1" customHeight="1">
      <c r="A47" s="2429" t="s">
        <v>1082</v>
      </c>
      <c r="B47" s="2423">
        <f>SUM(D47:F47)</f>
        <v>95</v>
      </c>
      <c r="C47" s="2418"/>
      <c r="D47" s="2425">
        <f>SUM(H47+L47+P47+T47+X47+AB47+AF47+AJ47+AN47)</f>
        <v>80</v>
      </c>
      <c r="E47" s="2427">
        <f>SUM(I47+M47+Q47+U47+Y47+AC47+AG47+AK47+AO47)</f>
        <v>1</v>
      </c>
      <c r="F47" s="2427">
        <f>SUM(J47+N47+R47+V47+Z47+AD47+AH47+AL47+AP47)</f>
        <v>14</v>
      </c>
      <c r="G47" s="2418"/>
      <c r="H47" s="2418"/>
      <c r="I47" s="2418"/>
      <c r="J47" s="2418"/>
      <c r="K47" s="2418">
        <f>SUM(K48:K52)</f>
        <v>3</v>
      </c>
      <c r="L47" s="2418">
        <f>SUM(L48:L52)</f>
        <v>3</v>
      </c>
      <c r="M47" s="2418"/>
      <c r="N47" s="2418"/>
      <c r="O47" s="2418"/>
      <c r="P47" s="2418"/>
      <c r="Q47" s="2418"/>
      <c r="R47" s="2418"/>
      <c r="S47" s="2424">
        <f t="shared" ref="S47:X47" si="3">SUM(S48:S52)</f>
        <v>89</v>
      </c>
      <c r="T47" s="2424">
        <f t="shared" si="3"/>
        <v>76</v>
      </c>
      <c r="U47" s="2424">
        <f t="shared" si="3"/>
        <v>1</v>
      </c>
      <c r="V47" s="2424">
        <f t="shared" si="3"/>
        <v>12</v>
      </c>
      <c r="W47" s="2424">
        <f t="shared" si="3"/>
        <v>3</v>
      </c>
      <c r="X47" s="2424">
        <f t="shared" si="3"/>
        <v>1</v>
      </c>
      <c r="Y47" s="2418"/>
      <c r="Z47" s="2424">
        <f>SUM(Z48:Z52)</f>
        <v>2</v>
      </c>
      <c r="AA47" s="2424"/>
      <c r="AB47" s="2424"/>
      <c r="AC47" s="2418"/>
      <c r="AD47" s="2418"/>
      <c r="AE47" s="2418"/>
      <c r="AF47" s="2418"/>
      <c r="AG47" s="2418"/>
      <c r="AH47" s="2418"/>
      <c r="AI47" s="2418"/>
      <c r="AJ47" s="2418"/>
      <c r="AK47" s="2418"/>
      <c r="AL47" s="2418"/>
      <c r="AM47" s="2424"/>
      <c r="AN47" s="2424"/>
      <c r="AO47" s="2418"/>
      <c r="AP47" s="2419"/>
    </row>
    <row r="48" spans="1:45" ht="15" hidden="1" customHeight="1">
      <c r="A48" s="2430" t="s">
        <v>1157</v>
      </c>
      <c r="B48" s="2431">
        <f>SUM(D48:F48)</f>
        <v>85</v>
      </c>
      <c r="C48" s="2432"/>
      <c r="D48" s="2433">
        <f>SUM(H48+L48+P48+T48+X48+AB48+AF48+AJ48+AN48)</f>
        <v>76</v>
      </c>
      <c r="E48" s="2436">
        <f>SUM(I48+M48+Q48+U48+Y48+AC48+AO48)</f>
        <v>1</v>
      </c>
      <c r="F48" s="2436">
        <f>SUM(J48+N48+R48+V48+Z48+AD48+AP48)</f>
        <v>8</v>
      </c>
      <c r="G48" s="2432"/>
      <c r="H48" s="2432"/>
      <c r="I48" s="2432"/>
      <c r="J48" s="2432"/>
      <c r="K48" s="2432">
        <f>SUM(L48:N48)</f>
        <v>2</v>
      </c>
      <c r="L48" s="2432">
        <v>2</v>
      </c>
      <c r="M48" s="2432"/>
      <c r="N48" s="2432"/>
      <c r="O48" s="2432"/>
      <c r="P48" s="2432"/>
      <c r="Q48" s="2432"/>
      <c r="R48" s="2432"/>
      <c r="S48" s="2433">
        <f>SUM(T48:V48)</f>
        <v>83</v>
      </c>
      <c r="T48" s="2432">
        <v>74</v>
      </c>
      <c r="U48" s="2432">
        <v>1</v>
      </c>
      <c r="V48" s="2432">
        <v>8</v>
      </c>
      <c r="W48" s="2433"/>
      <c r="X48" s="2432"/>
      <c r="Y48" s="2432"/>
      <c r="Z48" s="2432"/>
      <c r="AA48" s="2433"/>
      <c r="AB48" s="2432"/>
      <c r="AC48" s="2432"/>
      <c r="AD48" s="2432"/>
      <c r="AE48" s="2432"/>
      <c r="AF48" s="2432"/>
      <c r="AG48" s="2432"/>
      <c r="AH48" s="2432"/>
      <c r="AI48" s="2432"/>
      <c r="AJ48" s="2432"/>
      <c r="AK48" s="2432"/>
      <c r="AL48" s="2432"/>
      <c r="AM48" s="2433"/>
      <c r="AN48" s="2432"/>
      <c r="AO48" s="2432"/>
      <c r="AP48" s="2434"/>
    </row>
    <row r="49" spans="1:42" ht="15" hidden="1" customHeight="1">
      <c r="A49" s="2430" t="s">
        <v>1159</v>
      </c>
      <c r="B49" s="2435"/>
      <c r="C49" s="2432"/>
      <c r="D49" s="2432"/>
      <c r="E49" s="2434"/>
      <c r="F49" s="2434"/>
      <c r="G49" s="2432"/>
      <c r="H49" s="2432"/>
      <c r="I49" s="2432"/>
      <c r="J49" s="2432"/>
      <c r="K49" s="2432"/>
      <c r="L49" s="2432"/>
      <c r="M49" s="2432"/>
      <c r="N49" s="2432"/>
      <c r="O49" s="2432"/>
      <c r="P49" s="2432"/>
      <c r="Q49" s="2432"/>
      <c r="R49" s="2432"/>
      <c r="S49" s="2433"/>
      <c r="T49" s="2432"/>
      <c r="U49" s="2432"/>
      <c r="V49" s="2432"/>
      <c r="W49" s="2433"/>
      <c r="X49" s="2432"/>
      <c r="Y49" s="2432"/>
      <c r="Z49" s="2432"/>
      <c r="AA49" s="2433"/>
      <c r="AB49" s="2432"/>
      <c r="AC49" s="2432"/>
      <c r="AD49" s="2432"/>
      <c r="AE49" s="2432"/>
      <c r="AF49" s="2432"/>
      <c r="AG49" s="2432"/>
      <c r="AH49" s="2432"/>
      <c r="AI49" s="2432"/>
      <c r="AJ49" s="2432"/>
      <c r="AK49" s="2432"/>
      <c r="AL49" s="2432"/>
      <c r="AM49" s="2433"/>
      <c r="AN49" s="2432"/>
      <c r="AO49" s="2432"/>
      <c r="AP49" s="2434"/>
    </row>
    <row r="50" spans="1:42" ht="15" hidden="1" customHeight="1">
      <c r="A50" s="2430" t="s">
        <v>1165</v>
      </c>
      <c r="B50" s="2435"/>
      <c r="C50" s="2432"/>
      <c r="D50" s="2432"/>
      <c r="E50" s="2434"/>
      <c r="F50" s="2434"/>
      <c r="G50" s="2432"/>
      <c r="H50" s="2432"/>
      <c r="I50" s="2432"/>
      <c r="J50" s="2432"/>
      <c r="K50" s="2432"/>
      <c r="L50" s="2432"/>
      <c r="M50" s="2432"/>
      <c r="N50" s="2432"/>
      <c r="O50" s="2432"/>
      <c r="P50" s="2432"/>
      <c r="Q50" s="2432"/>
      <c r="R50" s="2432"/>
      <c r="S50" s="2432"/>
      <c r="T50" s="2432"/>
      <c r="U50" s="2432"/>
      <c r="V50" s="2432"/>
      <c r="W50" s="2432"/>
      <c r="X50" s="2432"/>
      <c r="Y50" s="2432"/>
      <c r="Z50" s="2432"/>
      <c r="AA50" s="2432"/>
      <c r="AB50" s="2432"/>
      <c r="AC50" s="2432"/>
      <c r="AD50" s="2432"/>
      <c r="AE50" s="2432"/>
      <c r="AF50" s="2432"/>
      <c r="AG50" s="2432"/>
      <c r="AH50" s="2432"/>
      <c r="AI50" s="2432"/>
      <c r="AJ50" s="2432"/>
      <c r="AK50" s="2432"/>
      <c r="AL50" s="2432"/>
      <c r="AM50" s="2432"/>
      <c r="AN50" s="2432"/>
      <c r="AO50" s="2432"/>
      <c r="AP50" s="2434"/>
    </row>
    <row r="51" spans="1:42" ht="15" hidden="1" customHeight="1">
      <c r="A51" s="2430" t="s">
        <v>1171</v>
      </c>
      <c r="B51" s="2435"/>
      <c r="C51" s="2432"/>
      <c r="D51" s="2432"/>
      <c r="E51" s="2434"/>
      <c r="F51" s="2434"/>
      <c r="G51" s="2432"/>
      <c r="H51" s="2432"/>
      <c r="I51" s="2432"/>
      <c r="J51" s="2432"/>
      <c r="K51" s="2432"/>
      <c r="L51" s="2432"/>
      <c r="M51" s="2432"/>
      <c r="N51" s="2432"/>
      <c r="O51" s="2432"/>
      <c r="P51" s="2432"/>
      <c r="Q51" s="2432"/>
      <c r="R51" s="2432"/>
      <c r="S51" s="2432"/>
      <c r="T51" s="2432"/>
      <c r="U51" s="2432"/>
      <c r="V51" s="2432"/>
      <c r="W51" s="2432"/>
      <c r="X51" s="2432"/>
      <c r="Y51" s="2432"/>
      <c r="Z51" s="2432"/>
      <c r="AA51" s="2432"/>
      <c r="AB51" s="2432"/>
      <c r="AC51" s="2432"/>
      <c r="AD51" s="2432"/>
      <c r="AE51" s="2432"/>
      <c r="AF51" s="2432"/>
      <c r="AG51" s="2432"/>
      <c r="AH51" s="2432"/>
      <c r="AI51" s="2432"/>
      <c r="AJ51" s="2432"/>
      <c r="AK51" s="2432"/>
      <c r="AL51" s="2432"/>
      <c r="AM51" s="2432"/>
      <c r="AN51" s="2432"/>
      <c r="AO51" s="2432"/>
      <c r="AP51" s="2434"/>
    </row>
    <row r="52" spans="1:42" ht="15" hidden="1" customHeight="1">
      <c r="A52" s="2430" t="s">
        <v>1173</v>
      </c>
      <c r="B52" s="2431">
        <f t="shared" ref="B52:B57" si="4">SUM(D52:F52)</f>
        <v>10</v>
      </c>
      <c r="C52" s="2432"/>
      <c r="D52" s="2433">
        <f>SUM(H52+L52+P52+T52+X52+AB52+AF52+AJ52+AN52)</f>
        <v>4</v>
      </c>
      <c r="E52" s="2436"/>
      <c r="F52" s="2436">
        <f>SUM(J52+N52+R52+V52+Z52+AD52+AP52)</f>
        <v>6</v>
      </c>
      <c r="G52" s="2432"/>
      <c r="H52" s="2432"/>
      <c r="I52" s="2432"/>
      <c r="J52" s="2432"/>
      <c r="K52" s="2433">
        <f>SUM(L52:N52)</f>
        <v>1</v>
      </c>
      <c r="L52" s="2432">
        <v>1</v>
      </c>
      <c r="M52" s="2432"/>
      <c r="N52" s="2432"/>
      <c r="O52" s="2432"/>
      <c r="P52" s="2432"/>
      <c r="Q52" s="2432"/>
      <c r="R52" s="2432"/>
      <c r="S52" s="2433">
        <f>SUM(T52:V52)</f>
        <v>6</v>
      </c>
      <c r="T52" s="2432">
        <v>2</v>
      </c>
      <c r="U52" s="2432"/>
      <c r="V52" s="2432">
        <v>4</v>
      </c>
      <c r="W52" s="2433">
        <f>SUM(X52:Z52)</f>
        <v>3</v>
      </c>
      <c r="X52" s="2432">
        <v>1</v>
      </c>
      <c r="Y52" s="2432"/>
      <c r="Z52" s="2432">
        <v>2</v>
      </c>
      <c r="AA52" s="2432"/>
      <c r="AB52" s="2432"/>
      <c r="AC52" s="2432"/>
      <c r="AD52" s="2432"/>
      <c r="AE52" s="2432"/>
      <c r="AF52" s="2432"/>
      <c r="AG52" s="2432"/>
      <c r="AH52" s="2432"/>
      <c r="AI52" s="2432"/>
      <c r="AJ52" s="2432"/>
      <c r="AK52" s="2432"/>
      <c r="AL52" s="2432"/>
      <c r="AM52" s="2437">
        <f>SUM(AM53:AM54)</f>
        <v>1</v>
      </c>
      <c r="AN52" s="2432"/>
      <c r="AO52" s="2432"/>
      <c r="AP52" s="2434"/>
    </row>
    <row r="53" spans="1:42" ht="15" hidden="1" customHeight="1">
      <c r="A53" s="2438" t="s">
        <v>1202</v>
      </c>
      <c r="B53" s="2423">
        <f t="shared" si="4"/>
        <v>61</v>
      </c>
      <c r="C53" s="2418"/>
      <c r="D53" s="2425">
        <f>SUM(H53+L53+P53+T53+X53+AB53+AF53+AJ53+AN53)</f>
        <v>29</v>
      </c>
      <c r="E53" s="2439">
        <f>SUM(I53+M53+Q53+U53+Y53+AC53+AG53+AK53+AO53)</f>
        <v>5</v>
      </c>
      <c r="F53" s="2439">
        <f>SUM(J53+N53+R53+V53+Z53+AD53+AH53+AL53+AP53)</f>
        <v>27</v>
      </c>
      <c r="G53" s="2440"/>
      <c r="H53" s="2440"/>
      <c r="I53" s="2440"/>
      <c r="J53" s="2440"/>
      <c r="K53" s="2441">
        <f>SUM(K54:K55)</f>
        <v>5</v>
      </c>
      <c r="L53" s="2440"/>
      <c r="M53" s="2441">
        <f>SUM(M54:M55)</f>
        <v>1</v>
      </c>
      <c r="N53" s="2441">
        <f>SUM(N54:N55)</f>
        <v>4</v>
      </c>
      <c r="O53" s="2440"/>
      <c r="P53" s="2440"/>
      <c r="Q53" s="2440"/>
      <c r="R53" s="2440"/>
      <c r="S53" s="2441">
        <f t="shared" ref="S53:X53" si="5">SUM(S54:S55)</f>
        <v>54</v>
      </c>
      <c r="T53" s="2442">
        <f t="shared" si="5"/>
        <v>28</v>
      </c>
      <c r="U53" s="2442">
        <f t="shared" si="5"/>
        <v>4</v>
      </c>
      <c r="V53" s="2442">
        <f t="shared" si="5"/>
        <v>22</v>
      </c>
      <c r="W53" s="2442">
        <f t="shared" si="5"/>
        <v>1</v>
      </c>
      <c r="X53" s="2442">
        <f t="shared" si="5"/>
        <v>1</v>
      </c>
      <c r="Y53" s="2443"/>
      <c r="Z53" s="2440"/>
      <c r="AA53" s="2440"/>
      <c r="AB53" s="2440"/>
      <c r="AC53" s="2440"/>
      <c r="AD53" s="2440"/>
      <c r="AE53" s="2440"/>
      <c r="AF53" s="2440"/>
      <c r="AG53" s="2440"/>
      <c r="AH53" s="2440"/>
      <c r="AI53" s="2440"/>
      <c r="AJ53" s="2440"/>
      <c r="AK53" s="2440"/>
      <c r="AL53" s="2440"/>
      <c r="AM53" s="2441">
        <f>SUM(AM54:AM55)</f>
        <v>1</v>
      </c>
      <c r="AN53" s="2440"/>
      <c r="AO53" s="2440"/>
      <c r="AP53" s="2444">
        <f>SUM(AP54:AP55)</f>
        <v>1</v>
      </c>
    </row>
    <row r="54" spans="1:42" ht="15" hidden="1" customHeight="1">
      <c r="A54" s="2430" t="s">
        <v>211</v>
      </c>
      <c r="B54" s="2431">
        <f t="shared" si="4"/>
        <v>48</v>
      </c>
      <c r="C54" s="2432"/>
      <c r="D54" s="2433">
        <f>SUM(H54+L54+P54+T54+X54+AB54+AF54+AJ54+AN54)</f>
        <v>29</v>
      </c>
      <c r="E54" s="2436">
        <f>SUM(I54+M54+Q54+U54+Y54+AC54+AO54)</f>
        <v>3</v>
      </c>
      <c r="F54" s="2436">
        <f>SUM(J54+N54+R54+V54+Z54+AD54+AP54)</f>
        <v>16</v>
      </c>
      <c r="G54" s="2432"/>
      <c r="H54" s="2432"/>
      <c r="I54" s="2432"/>
      <c r="J54" s="2432"/>
      <c r="K54" s="2432"/>
      <c r="L54" s="2432"/>
      <c r="M54" s="2432"/>
      <c r="N54" s="2432"/>
      <c r="O54" s="2432"/>
      <c r="P54" s="2432"/>
      <c r="Q54" s="2432"/>
      <c r="R54" s="2432"/>
      <c r="S54" s="2433">
        <f>SUM(T54:V54)</f>
        <v>47</v>
      </c>
      <c r="T54" s="2433">
        <v>28</v>
      </c>
      <c r="U54" s="2433">
        <v>3</v>
      </c>
      <c r="V54" s="2433">
        <v>16</v>
      </c>
      <c r="W54" s="2433">
        <f>SUM(X54:Z54)</f>
        <v>1</v>
      </c>
      <c r="X54" s="2432">
        <v>1</v>
      </c>
      <c r="Y54" s="2432"/>
      <c r="Z54" s="2432"/>
      <c r="AA54" s="2432"/>
      <c r="AB54" s="2432"/>
      <c r="AC54" s="2432"/>
      <c r="AD54" s="2432"/>
      <c r="AE54" s="2432"/>
      <c r="AF54" s="2432"/>
      <c r="AG54" s="2432"/>
      <c r="AH54" s="2432"/>
      <c r="AI54" s="2432"/>
      <c r="AJ54" s="2432"/>
      <c r="AK54" s="2432"/>
      <c r="AL54" s="2432"/>
      <c r="AM54" s="2432"/>
      <c r="AN54" s="2432"/>
      <c r="AO54" s="2432"/>
      <c r="AP54" s="2434"/>
    </row>
    <row r="55" spans="1:42" ht="15" hidden="1" customHeight="1">
      <c r="A55" s="2430" t="s">
        <v>1083</v>
      </c>
      <c r="B55" s="2431">
        <f t="shared" si="4"/>
        <v>13</v>
      </c>
      <c r="C55" s="2432"/>
      <c r="D55" s="2433"/>
      <c r="E55" s="2436">
        <f>SUM(I55+M55+Q55+U55+Y55+AC55+AO55)</f>
        <v>2</v>
      </c>
      <c r="F55" s="2436">
        <f>SUM(J55+N55+R55+V55+Z55+AD55+AP55)</f>
        <v>11</v>
      </c>
      <c r="G55" s="2432"/>
      <c r="H55" s="2432"/>
      <c r="I55" s="2432"/>
      <c r="J55" s="2432"/>
      <c r="K55" s="2433">
        <f>SUM(L55:N55)</f>
        <v>5</v>
      </c>
      <c r="L55" s="2432"/>
      <c r="M55" s="2432">
        <v>1</v>
      </c>
      <c r="N55" s="2432">
        <v>4</v>
      </c>
      <c r="O55" s="2432"/>
      <c r="P55" s="2432"/>
      <c r="Q55" s="2432"/>
      <c r="R55" s="2432"/>
      <c r="S55" s="2433">
        <f>SUM(T55:V55)</f>
        <v>7</v>
      </c>
      <c r="T55" s="2433"/>
      <c r="U55" s="2433">
        <v>1</v>
      </c>
      <c r="V55" s="2433">
        <v>6</v>
      </c>
      <c r="W55" s="2433"/>
      <c r="X55" s="2432"/>
      <c r="Y55" s="2432"/>
      <c r="Z55" s="2432"/>
      <c r="AA55" s="2432"/>
      <c r="AB55" s="2432"/>
      <c r="AC55" s="2432"/>
      <c r="AD55" s="2432"/>
      <c r="AE55" s="2432"/>
      <c r="AF55" s="2432"/>
      <c r="AG55" s="2432"/>
      <c r="AH55" s="2432"/>
      <c r="AI55" s="2432"/>
      <c r="AJ55" s="2432"/>
      <c r="AK55" s="2432"/>
      <c r="AL55" s="2432"/>
      <c r="AM55" s="2432">
        <v>1</v>
      </c>
      <c r="AN55" s="2432"/>
      <c r="AO55" s="2432"/>
      <c r="AP55" s="2434">
        <v>1</v>
      </c>
    </row>
    <row r="56" spans="1:42" ht="15" hidden="1" customHeight="1">
      <c r="A56" s="2429" t="s">
        <v>1141</v>
      </c>
      <c r="B56" s="2423">
        <f t="shared" si="4"/>
        <v>58</v>
      </c>
      <c r="C56" s="2418"/>
      <c r="D56" s="2425">
        <f>SUM(H56+L56+P56+T56+X56+AB56+AF56+AJ56+AN56)</f>
        <v>37</v>
      </c>
      <c r="E56" s="2439">
        <f>SUM(I56+M56+Q56+U56+Y56+AC56+AG56+AK56+AO56)</f>
        <v>3</v>
      </c>
      <c r="F56" s="2439">
        <f>SUM(J56+N56+R56+V56+Z56+AD56+AH56+AL56+AP56)</f>
        <v>18</v>
      </c>
      <c r="G56" s="2418">
        <f>SUM(G57:G59)</f>
        <v>1</v>
      </c>
      <c r="H56" s="2418">
        <f>SUM(H57:H59)</f>
        <v>1</v>
      </c>
      <c r="I56" s="2418"/>
      <c r="J56" s="2418"/>
      <c r="K56" s="2418">
        <f>SUM(K57:K59)</f>
        <v>26</v>
      </c>
      <c r="L56" s="2418">
        <f>SUM(L57:L59)</f>
        <v>21</v>
      </c>
      <c r="M56" s="2418">
        <f>SUM(M57:M59)</f>
        <v>1</v>
      </c>
      <c r="N56" s="2418">
        <f>SUM(N57:N59)</f>
        <v>4</v>
      </c>
      <c r="O56" s="2418"/>
      <c r="P56" s="2418"/>
      <c r="Q56" s="2418"/>
      <c r="R56" s="2418"/>
      <c r="S56" s="2418">
        <f t="shared" ref="S56:X56" si="6">SUM(S57:S59)</f>
        <v>28</v>
      </c>
      <c r="T56" s="2418">
        <f t="shared" si="6"/>
        <v>14</v>
      </c>
      <c r="U56" s="2418">
        <f t="shared" si="6"/>
        <v>2</v>
      </c>
      <c r="V56" s="2418">
        <f t="shared" si="6"/>
        <v>12</v>
      </c>
      <c r="W56" s="2418">
        <f t="shared" si="6"/>
        <v>2</v>
      </c>
      <c r="X56" s="2418">
        <f t="shared" si="6"/>
        <v>1</v>
      </c>
      <c r="Y56" s="2418"/>
      <c r="Z56" s="2418">
        <f>SUM(Z57:Z59)</f>
        <v>1</v>
      </c>
      <c r="AA56" s="2418"/>
      <c r="AB56" s="2418"/>
      <c r="AC56" s="2418"/>
      <c r="AD56" s="2418"/>
      <c r="AE56" s="2418"/>
      <c r="AF56" s="2418"/>
      <c r="AG56" s="2418"/>
      <c r="AH56" s="2418"/>
      <c r="AI56" s="2418"/>
      <c r="AJ56" s="2418"/>
      <c r="AK56" s="2418"/>
      <c r="AL56" s="2418"/>
      <c r="AM56" s="2418">
        <f>SUM(AM57:AM59)</f>
        <v>1</v>
      </c>
      <c r="AN56" s="2418"/>
      <c r="AO56" s="2418"/>
      <c r="AP56" s="2419">
        <f>SUM(AP57:AP59)</f>
        <v>1</v>
      </c>
    </row>
    <row r="57" spans="1:42" ht="15" hidden="1" customHeight="1">
      <c r="A57" s="2430" t="s">
        <v>1157</v>
      </c>
      <c r="B57" s="2431">
        <f t="shared" si="4"/>
        <v>45</v>
      </c>
      <c r="C57" s="2432"/>
      <c r="D57" s="2433">
        <f>SUM(H57+L57+P57+T57+X57+AB57+AF57+AJ57+AN57)</f>
        <v>37</v>
      </c>
      <c r="E57" s="2436">
        <f>SUM(I57+M57+Q57+U57+Y57+AC57+AO57)</f>
        <v>1</v>
      </c>
      <c r="F57" s="2436">
        <f>SUM(J57+N57+R57+V57+Z57+AD57+AH57+AL57+AP57)</f>
        <v>7</v>
      </c>
      <c r="G57" s="2432">
        <v>1</v>
      </c>
      <c r="H57" s="2432">
        <v>1</v>
      </c>
      <c r="I57" s="2432"/>
      <c r="J57" s="2432"/>
      <c r="K57" s="2433">
        <f>SUM(L57:N57)</f>
        <v>21</v>
      </c>
      <c r="L57" s="2432">
        <v>21</v>
      </c>
      <c r="M57" s="2432"/>
      <c r="N57" s="2432"/>
      <c r="O57" s="2432"/>
      <c r="P57" s="2432"/>
      <c r="Q57" s="2432"/>
      <c r="R57" s="2432"/>
      <c r="S57" s="2433">
        <f>SUM(T57:V57)</f>
        <v>21</v>
      </c>
      <c r="T57" s="2432">
        <v>14</v>
      </c>
      <c r="U57" s="2432">
        <v>1</v>
      </c>
      <c r="V57" s="2432">
        <v>6</v>
      </c>
      <c r="W57" s="2433">
        <f>SUM(X57:Z57)</f>
        <v>2</v>
      </c>
      <c r="X57" s="2432">
        <v>1</v>
      </c>
      <c r="Y57" s="2432"/>
      <c r="Z57" s="2432">
        <v>1</v>
      </c>
      <c r="AA57" s="2432"/>
      <c r="AB57" s="2432"/>
      <c r="AC57" s="2432"/>
      <c r="AD57" s="2432"/>
      <c r="AE57" s="2432"/>
      <c r="AF57" s="2432"/>
      <c r="AG57" s="2432"/>
      <c r="AH57" s="2432"/>
      <c r="AI57" s="2432"/>
      <c r="AJ57" s="2432"/>
      <c r="AK57" s="2432"/>
      <c r="AL57" s="2432"/>
      <c r="AM57" s="2432"/>
      <c r="AN57" s="2432"/>
      <c r="AO57" s="2432"/>
      <c r="AP57" s="2434"/>
    </row>
    <row r="58" spans="1:42" ht="15" hidden="1" customHeight="1">
      <c r="A58" s="2430" t="s">
        <v>1177</v>
      </c>
      <c r="B58" s="2431"/>
      <c r="C58" s="2432"/>
      <c r="D58" s="2433"/>
      <c r="E58" s="2436"/>
      <c r="F58" s="2436"/>
      <c r="G58" s="2432"/>
      <c r="H58" s="2432"/>
      <c r="I58" s="2432"/>
      <c r="J58" s="2432"/>
      <c r="K58" s="2432"/>
      <c r="L58" s="2432"/>
      <c r="M58" s="2432"/>
      <c r="N58" s="2432"/>
      <c r="O58" s="2432"/>
      <c r="P58" s="2432"/>
      <c r="Q58" s="2432"/>
      <c r="R58" s="2432"/>
      <c r="S58" s="2432"/>
      <c r="T58" s="2432"/>
      <c r="U58" s="2432"/>
      <c r="V58" s="2432"/>
      <c r="W58" s="2432"/>
      <c r="X58" s="2432"/>
      <c r="Y58" s="2432"/>
      <c r="Z58" s="2432"/>
      <c r="AA58" s="2432"/>
      <c r="AB58" s="2432"/>
      <c r="AC58" s="2432"/>
      <c r="AD58" s="2432"/>
      <c r="AE58" s="2432"/>
      <c r="AF58" s="2432"/>
      <c r="AG58" s="2432"/>
      <c r="AH58" s="2432"/>
      <c r="AI58" s="2432"/>
      <c r="AJ58" s="2432"/>
      <c r="AK58" s="2432"/>
      <c r="AL58" s="2432"/>
      <c r="AM58" s="2432"/>
      <c r="AN58" s="2432"/>
      <c r="AO58" s="2432"/>
      <c r="AP58" s="2434"/>
    </row>
    <row r="59" spans="1:42" ht="15" hidden="1" customHeight="1">
      <c r="A59" s="2430" t="s">
        <v>235</v>
      </c>
      <c r="B59" s="2431">
        <f>SUM(D59:F59)</f>
        <v>13</v>
      </c>
      <c r="C59" s="2432"/>
      <c r="D59" s="2433"/>
      <c r="E59" s="2436">
        <f>SUM(I59+M59+Q59+U59+Y59+AC59+AO59)</f>
        <v>2</v>
      </c>
      <c r="F59" s="2436">
        <f>SUM(J59+N59+R59+V59+Z59+AD59+AP59)</f>
        <v>11</v>
      </c>
      <c r="G59" s="2432"/>
      <c r="H59" s="2432"/>
      <c r="I59" s="2432"/>
      <c r="J59" s="2432"/>
      <c r="K59" s="2433">
        <f>SUM(L59:N59)</f>
        <v>5</v>
      </c>
      <c r="L59" s="2433"/>
      <c r="M59" s="2432">
        <v>1</v>
      </c>
      <c r="N59" s="2432">
        <v>4</v>
      </c>
      <c r="O59" s="2432"/>
      <c r="P59" s="2432"/>
      <c r="Q59" s="2432"/>
      <c r="R59" s="2432"/>
      <c r="S59" s="2433">
        <f>SUM(T59:V59)</f>
        <v>7</v>
      </c>
      <c r="T59" s="2432"/>
      <c r="U59" s="2432">
        <v>1</v>
      </c>
      <c r="V59" s="2433">
        <v>6</v>
      </c>
      <c r="W59" s="2433"/>
      <c r="X59" s="2433"/>
      <c r="Y59" s="2432"/>
      <c r="Z59" s="2433"/>
      <c r="AA59" s="2432"/>
      <c r="AB59" s="2432"/>
      <c r="AC59" s="2432"/>
      <c r="AD59" s="2432"/>
      <c r="AE59" s="2432"/>
      <c r="AF59" s="2432"/>
      <c r="AG59" s="2432"/>
      <c r="AH59" s="2432"/>
      <c r="AI59" s="2432"/>
      <c r="AJ59" s="2432"/>
      <c r="AK59" s="2432"/>
      <c r="AL59" s="2432"/>
      <c r="AM59" s="2432">
        <v>1</v>
      </c>
      <c r="AN59" s="2432"/>
      <c r="AO59" s="2432"/>
      <c r="AP59" s="2434">
        <v>1</v>
      </c>
    </row>
    <row r="60" spans="1:42" ht="15" hidden="1" customHeight="1">
      <c r="A60" s="2429" t="s">
        <v>350</v>
      </c>
      <c r="B60" s="2423">
        <f>SUM(D60:F60)</f>
        <v>64</v>
      </c>
      <c r="C60" s="2418"/>
      <c r="D60" s="2425">
        <f>SUM(H60+L60+P60+T60+X60+AB60+AF60+AJ60+AN60)</f>
        <v>32</v>
      </c>
      <c r="E60" s="2427">
        <f>SUM(I60+M60+Q60+U60+Y60+AC60+AG60+AK60+AO60)</f>
        <v>6</v>
      </c>
      <c r="F60" s="2427">
        <f>SUM(J60+N60+R60+V60+Z60+AD60+AH60+AL60+AP60)</f>
        <v>26</v>
      </c>
      <c r="G60" s="2418"/>
      <c r="H60" s="2418"/>
      <c r="I60" s="2418"/>
      <c r="J60" s="2418"/>
      <c r="K60" s="2424"/>
      <c r="L60" s="2424"/>
      <c r="M60" s="2424"/>
      <c r="N60" s="2418"/>
      <c r="O60" s="2424"/>
      <c r="P60" s="2424"/>
      <c r="Q60" s="2424"/>
      <c r="R60" s="2424"/>
      <c r="S60" s="2424">
        <f>SUM(T60:V60)</f>
        <v>53</v>
      </c>
      <c r="T60" s="2424">
        <v>30</v>
      </c>
      <c r="U60" s="2424">
        <v>5</v>
      </c>
      <c r="V60" s="2424">
        <v>18</v>
      </c>
      <c r="W60" s="2424">
        <f>SUM(X60:Z60)</f>
        <v>3</v>
      </c>
      <c r="X60" s="2424">
        <v>2</v>
      </c>
      <c r="Y60" s="2424">
        <v>1</v>
      </c>
      <c r="Z60" s="2418"/>
      <c r="AA60" s="2424"/>
      <c r="AB60" s="2424"/>
      <c r="AC60" s="2418"/>
      <c r="AD60" s="2424"/>
      <c r="AE60" s="2418"/>
      <c r="AF60" s="2418"/>
      <c r="AG60" s="2418"/>
      <c r="AH60" s="2418"/>
      <c r="AI60" s="2424"/>
      <c r="AJ60" s="2418"/>
      <c r="AK60" s="2418"/>
      <c r="AL60" s="2424"/>
      <c r="AM60" s="2424">
        <f>SUM(AN60:AP60)</f>
        <v>8</v>
      </c>
      <c r="AN60" s="2418"/>
      <c r="AO60" s="2418"/>
      <c r="AP60" s="2439">
        <v>8</v>
      </c>
    </row>
    <row r="61" spans="1:42" ht="15" hidden="1" customHeight="1">
      <c r="A61" s="2429" t="s">
        <v>351</v>
      </c>
      <c r="B61" s="2423">
        <f>SUM(D61:F61)</f>
        <v>24</v>
      </c>
      <c r="C61" s="2418"/>
      <c r="D61" s="2445">
        <f>SUM(H61+L61+P61+T61+X61+AB61+AF61+AJ61+AN61)</f>
        <v>22</v>
      </c>
      <c r="E61" s="2439"/>
      <c r="F61" s="2439">
        <f>SUM(J61+N61+R61+V61+Z61+AD61+AH61+AL61+AP61)</f>
        <v>2</v>
      </c>
      <c r="G61" s="2424">
        <f>SUM(H61:J61)</f>
        <v>2</v>
      </c>
      <c r="H61" s="2424">
        <v>2</v>
      </c>
      <c r="I61" s="2418"/>
      <c r="J61" s="2418"/>
      <c r="K61" s="2424">
        <f>SUM(L61:N61)</f>
        <v>8</v>
      </c>
      <c r="L61" s="2424">
        <v>8</v>
      </c>
      <c r="M61" s="2418"/>
      <c r="N61" s="2418"/>
      <c r="O61" s="2418"/>
      <c r="P61" s="2418"/>
      <c r="Q61" s="2418"/>
      <c r="R61" s="2418"/>
      <c r="S61" s="2424">
        <f>SUM(T61:V61)</f>
        <v>7</v>
      </c>
      <c r="T61" s="2424">
        <v>6</v>
      </c>
      <c r="U61" s="2418"/>
      <c r="V61" s="2424">
        <v>1</v>
      </c>
      <c r="W61" s="2418"/>
      <c r="X61" s="2418"/>
      <c r="Y61" s="2418"/>
      <c r="Z61" s="2418"/>
      <c r="AA61" s="2418"/>
      <c r="AB61" s="2418"/>
      <c r="AC61" s="2418"/>
      <c r="AD61" s="2418"/>
      <c r="AE61" s="2418"/>
      <c r="AF61" s="2418"/>
      <c r="AG61" s="2418"/>
      <c r="AH61" s="2418"/>
      <c r="AI61" s="2418">
        <f>SUM(V61:AH61)</f>
        <v>1</v>
      </c>
      <c r="AJ61" s="2418">
        <v>1</v>
      </c>
      <c r="AK61" s="2418"/>
      <c r="AL61" s="2418"/>
      <c r="AM61" s="2424">
        <f>SUM(AN61:AP61)</f>
        <v>6</v>
      </c>
      <c r="AN61" s="2424">
        <v>5</v>
      </c>
      <c r="AO61" s="2418"/>
      <c r="AP61" s="2439">
        <v>1</v>
      </c>
    </row>
    <row r="62" spans="1:42" ht="15" hidden="1" customHeight="1">
      <c r="A62" s="2430" t="s">
        <v>1176</v>
      </c>
      <c r="B62" s="2435"/>
      <c r="C62" s="2432"/>
      <c r="D62" s="2432"/>
      <c r="E62" s="2434"/>
      <c r="F62" s="2434"/>
      <c r="G62" s="2432"/>
      <c r="H62" s="2432"/>
      <c r="I62" s="2432"/>
      <c r="J62" s="2432"/>
      <c r="K62" s="2432"/>
      <c r="L62" s="2432"/>
      <c r="M62" s="2432"/>
      <c r="N62" s="2432"/>
      <c r="O62" s="2432"/>
      <c r="P62" s="2432"/>
      <c r="Q62" s="2432"/>
      <c r="R62" s="2432"/>
      <c r="S62" s="2432"/>
      <c r="T62" s="2432"/>
      <c r="U62" s="2432"/>
      <c r="V62" s="2432"/>
      <c r="W62" s="2432"/>
      <c r="X62" s="2432"/>
      <c r="Y62" s="2432"/>
      <c r="Z62" s="2432"/>
      <c r="AA62" s="2432"/>
      <c r="AB62" s="2432"/>
      <c r="AC62" s="2432"/>
      <c r="AD62" s="2432"/>
      <c r="AE62" s="2432"/>
      <c r="AF62" s="2432"/>
      <c r="AG62" s="2432"/>
      <c r="AH62" s="2432"/>
      <c r="AI62" s="2432"/>
      <c r="AJ62" s="2432"/>
      <c r="AK62" s="2432"/>
      <c r="AL62" s="2432"/>
      <c r="AM62" s="2432"/>
      <c r="AN62" s="2432"/>
      <c r="AO62" s="2432"/>
      <c r="AP62" s="2434"/>
    </row>
    <row r="63" spans="1:42" ht="15" hidden="1" customHeight="1">
      <c r="A63" s="2430" t="s">
        <v>1084</v>
      </c>
      <c r="B63" s="2435"/>
      <c r="C63" s="2432"/>
      <c r="D63" s="2432"/>
      <c r="E63" s="2434"/>
      <c r="F63" s="2434"/>
      <c r="G63" s="2432"/>
      <c r="H63" s="2432"/>
      <c r="I63" s="2432"/>
      <c r="J63" s="2432"/>
      <c r="K63" s="2432"/>
      <c r="L63" s="2432"/>
      <c r="M63" s="2432"/>
      <c r="N63" s="2432"/>
      <c r="O63" s="2432"/>
      <c r="P63" s="2432"/>
      <c r="Q63" s="2432"/>
      <c r="R63" s="2432"/>
      <c r="S63" s="2432"/>
      <c r="T63" s="2432"/>
      <c r="U63" s="2432"/>
      <c r="V63" s="2432"/>
      <c r="W63" s="2432"/>
      <c r="X63" s="2432"/>
      <c r="Y63" s="2432"/>
      <c r="Z63" s="2432"/>
      <c r="AA63" s="2432"/>
      <c r="AB63" s="2432"/>
      <c r="AC63" s="2432"/>
      <c r="AD63" s="2432"/>
      <c r="AE63" s="2432"/>
      <c r="AF63" s="2432"/>
      <c r="AG63" s="2432"/>
      <c r="AH63" s="2432"/>
      <c r="AI63" s="2432"/>
      <c r="AJ63" s="2432"/>
      <c r="AK63" s="2432"/>
      <c r="AL63" s="2432"/>
      <c r="AM63" s="2432"/>
      <c r="AN63" s="2432"/>
      <c r="AO63" s="2432"/>
      <c r="AP63" s="2434"/>
    </row>
    <row r="64" spans="1:42" ht="15" hidden="1" customHeight="1">
      <c r="A64" s="2430" t="s">
        <v>25</v>
      </c>
      <c r="B64" s="2435"/>
      <c r="C64" s="2432"/>
      <c r="D64" s="2432"/>
      <c r="E64" s="2434"/>
      <c r="F64" s="2434"/>
      <c r="G64" s="2432"/>
      <c r="H64" s="2432"/>
      <c r="I64" s="2432"/>
      <c r="J64" s="2432"/>
      <c r="K64" s="2432"/>
      <c r="L64" s="2432"/>
      <c r="M64" s="2432"/>
      <c r="N64" s="2432"/>
      <c r="O64" s="2432"/>
      <c r="P64" s="2432"/>
      <c r="Q64" s="2432"/>
      <c r="R64" s="2432"/>
      <c r="S64" s="2432"/>
      <c r="T64" s="2432"/>
      <c r="U64" s="2432"/>
      <c r="V64" s="2432"/>
      <c r="W64" s="2432"/>
      <c r="X64" s="2432"/>
      <c r="Y64" s="2432"/>
      <c r="Z64" s="2432"/>
      <c r="AA64" s="2432"/>
      <c r="AB64" s="2432"/>
      <c r="AC64" s="2432"/>
      <c r="AD64" s="2432"/>
      <c r="AE64" s="2432"/>
      <c r="AF64" s="2432"/>
      <c r="AG64" s="2432"/>
      <c r="AH64" s="2432"/>
      <c r="AI64" s="2432"/>
      <c r="AJ64" s="2432"/>
      <c r="AK64" s="2432"/>
      <c r="AL64" s="2432"/>
      <c r="AM64" s="2432"/>
      <c r="AN64" s="2432"/>
      <c r="AO64" s="2432"/>
      <c r="AP64" s="2434"/>
    </row>
    <row r="65" spans="1:42" ht="15" hidden="1" customHeight="1">
      <c r="A65" s="2430" t="s">
        <v>24</v>
      </c>
      <c r="B65" s="2435"/>
      <c r="C65" s="2432"/>
      <c r="D65" s="2432"/>
      <c r="E65" s="2434"/>
      <c r="F65" s="2434"/>
      <c r="G65" s="2432"/>
      <c r="H65" s="2432"/>
      <c r="I65" s="2432"/>
      <c r="J65" s="2432"/>
      <c r="K65" s="2432"/>
      <c r="L65" s="2432"/>
      <c r="M65" s="2432"/>
      <c r="N65" s="2432"/>
      <c r="O65" s="2432"/>
      <c r="P65" s="2432"/>
      <c r="Q65" s="2432"/>
      <c r="R65" s="2432"/>
      <c r="S65" s="2432"/>
      <c r="T65" s="2432"/>
      <c r="U65" s="2432"/>
      <c r="V65" s="2432"/>
      <c r="W65" s="2432"/>
      <c r="X65" s="2432"/>
      <c r="Y65" s="2432"/>
      <c r="Z65" s="2432"/>
      <c r="AA65" s="2432"/>
      <c r="AB65" s="2432"/>
      <c r="AC65" s="2432"/>
      <c r="AD65" s="2432"/>
      <c r="AE65" s="2432"/>
      <c r="AF65" s="2432"/>
      <c r="AG65" s="2432"/>
      <c r="AH65" s="2432"/>
      <c r="AI65" s="2432"/>
      <c r="AJ65" s="2432"/>
      <c r="AK65" s="2432"/>
      <c r="AL65" s="2432"/>
      <c r="AM65" s="2432"/>
      <c r="AN65" s="2432"/>
      <c r="AO65" s="2432"/>
      <c r="AP65" s="2434"/>
    </row>
    <row r="66" spans="1:42" ht="15" hidden="1" customHeight="1">
      <c r="A66" s="2430" t="s">
        <v>1085</v>
      </c>
      <c r="B66" s="2435"/>
      <c r="C66" s="2432"/>
      <c r="D66" s="2432"/>
      <c r="E66" s="2434"/>
      <c r="F66" s="2434"/>
      <c r="G66" s="2432"/>
      <c r="H66" s="2432"/>
      <c r="I66" s="2432"/>
      <c r="J66" s="2432"/>
      <c r="K66" s="2432"/>
      <c r="L66" s="2432"/>
      <c r="M66" s="2432"/>
      <c r="N66" s="2432"/>
      <c r="O66" s="2432"/>
      <c r="P66" s="2432"/>
      <c r="Q66" s="2432"/>
      <c r="R66" s="2432"/>
      <c r="S66" s="2432"/>
      <c r="T66" s="2432"/>
      <c r="U66" s="2432"/>
      <c r="V66" s="2432"/>
      <c r="W66" s="2432"/>
      <c r="X66" s="2432"/>
      <c r="Y66" s="2432"/>
      <c r="Z66" s="2432"/>
      <c r="AA66" s="2432"/>
      <c r="AB66" s="2432"/>
      <c r="AC66" s="2432"/>
      <c r="AD66" s="2432"/>
      <c r="AE66" s="2432"/>
      <c r="AF66" s="2432"/>
      <c r="AG66" s="2432"/>
      <c r="AH66" s="2432"/>
      <c r="AI66" s="2432"/>
      <c r="AJ66" s="2432"/>
      <c r="AK66" s="2432"/>
      <c r="AL66" s="2432"/>
      <c r="AM66" s="2432"/>
      <c r="AN66" s="2432"/>
      <c r="AO66" s="2432"/>
      <c r="AP66" s="2434"/>
    </row>
    <row r="67" spans="1:42" ht="15" hidden="1" customHeight="1">
      <c r="A67" s="2429" t="s">
        <v>1086</v>
      </c>
      <c r="B67" s="2423">
        <f t="shared" ref="B67:B73" si="7">SUM(D67:F67)</f>
        <v>12</v>
      </c>
      <c r="C67" s="2418"/>
      <c r="D67" s="2425">
        <f>SUM(H67+L67+P67+T67+X67+AB67+AF67+AJ67+AN67)</f>
        <v>6</v>
      </c>
      <c r="E67" s="2439">
        <f>SUM(I67+M67+Q67+U67+Y67+AC67+AG67+AK67+AO67)</f>
        <v>3</v>
      </c>
      <c r="F67" s="2439">
        <f>SUM(J67+N67+R67+V67+Z67+AD67+AH67+AL67+AP67)</f>
        <v>3</v>
      </c>
      <c r="G67" s="2418"/>
      <c r="H67" s="2418"/>
      <c r="I67" s="2418"/>
      <c r="J67" s="2418"/>
      <c r="K67" s="2424">
        <f>SUM(L67:N67)</f>
        <v>1</v>
      </c>
      <c r="L67" s="2424">
        <v>1</v>
      </c>
      <c r="M67" s="2418"/>
      <c r="N67" s="2418"/>
      <c r="O67" s="2418"/>
      <c r="P67" s="2418"/>
      <c r="Q67" s="2418"/>
      <c r="R67" s="2418"/>
      <c r="S67" s="2424">
        <f>SUM(T67:V67)</f>
        <v>4</v>
      </c>
      <c r="T67" s="2424">
        <v>2</v>
      </c>
      <c r="U67" s="2424">
        <v>1</v>
      </c>
      <c r="V67" s="2418">
        <v>1</v>
      </c>
      <c r="W67" s="2424">
        <f>SUM(X67:Z67)</f>
        <v>7</v>
      </c>
      <c r="X67" s="2424">
        <v>3</v>
      </c>
      <c r="Y67" s="2418">
        <v>2</v>
      </c>
      <c r="Z67" s="2424">
        <v>2</v>
      </c>
      <c r="AA67" s="2418"/>
      <c r="AB67" s="2418"/>
      <c r="AC67" s="2418"/>
      <c r="AD67" s="2418"/>
      <c r="AE67" s="2418"/>
      <c r="AF67" s="2418"/>
      <c r="AG67" s="2418"/>
      <c r="AH67" s="2418"/>
      <c r="AI67" s="2418"/>
      <c r="AJ67" s="2418"/>
      <c r="AK67" s="2418"/>
      <c r="AL67" s="2418"/>
      <c r="AM67" s="2418"/>
      <c r="AN67" s="2418"/>
      <c r="AO67" s="2418"/>
      <c r="AP67" s="2419"/>
    </row>
    <row r="68" spans="1:42" ht="15" hidden="1" customHeight="1">
      <c r="A68" s="2429" t="s">
        <v>353</v>
      </c>
      <c r="B68" s="2423">
        <f t="shared" si="7"/>
        <v>134</v>
      </c>
      <c r="C68" s="2418"/>
      <c r="D68" s="2424">
        <f>SUM(H68+L68+P68+T68+X68+AB68+AF68+AJ68+AN68)</f>
        <v>57</v>
      </c>
      <c r="E68" s="2439">
        <f>SUM(I68+M68+Q68+U68+Y68+AC68+AO68)</f>
        <v>12</v>
      </c>
      <c r="F68" s="2439">
        <f>SUM(J68+N68+R68+V68+Z68+AD68+AP68)</f>
        <v>65</v>
      </c>
      <c r="G68" s="2418"/>
      <c r="H68" s="2418"/>
      <c r="I68" s="2418"/>
      <c r="J68" s="2418"/>
      <c r="K68" s="2424">
        <f>SUM(L68:N68)</f>
        <v>11</v>
      </c>
      <c r="L68" s="2424">
        <v>8</v>
      </c>
      <c r="M68" s="2418">
        <v>2</v>
      </c>
      <c r="N68" s="2424">
        <v>1</v>
      </c>
      <c r="O68" s="2424">
        <f>SUM(P68:R68)</f>
        <v>99</v>
      </c>
      <c r="P68" s="2424">
        <v>31</v>
      </c>
      <c r="Q68" s="2424">
        <v>10</v>
      </c>
      <c r="R68" s="2424">
        <v>58</v>
      </c>
      <c r="S68" s="2424"/>
      <c r="T68" s="2424"/>
      <c r="U68" s="2424"/>
      <c r="V68" s="2424"/>
      <c r="W68" s="2424">
        <f>SUM(X68:Z68)</f>
        <v>24</v>
      </c>
      <c r="X68" s="2418">
        <v>18</v>
      </c>
      <c r="Y68" s="2418"/>
      <c r="Z68" s="2418">
        <v>6</v>
      </c>
      <c r="AA68" s="2418"/>
      <c r="AB68" s="2418"/>
      <c r="AC68" s="2418"/>
      <c r="AD68" s="2418"/>
      <c r="AE68" s="2418"/>
      <c r="AF68" s="2418"/>
      <c r="AG68" s="2418"/>
      <c r="AH68" s="2418"/>
      <c r="AI68" s="2418"/>
      <c r="AJ68" s="2418"/>
      <c r="AK68" s="2418"/>
      <c r="AL68" s="2418"/>
      <c r="AM68" s="2424"/>
      <c r="AN68" s="2424"/>
      <c r="AO68" s="2424"/>
      <c r="AP68" s="2419"/>
    </row>
    <row r="69" spans="1:42" ht="15" hidden="1" customHeight="1">
      <c r="A69" s="2429" t="s">
        <v>354</v>
      </c>
      <c r="B69" s="2423">
        <f t="shared" si="7"/>
        <v>33</v>
      </c>
      <c r="C69" s="2418"/>
      <c r="D69" s="2424">
        <f>SUM(H69+L69+P69+T69+X69+AB69+AF69+AJ69+AN69)</f>
        <v>33</v>
      </c>
      <c r="E69" s="2419"/>
      <c r="F69" s="2439"/>
      <c r="G69" s="2424">
        <f>SUM(H69:J69)</f>
        <v>2</v>
      </c>
      <c r="H69" s="2424">
        <v>2</v>
      </c>
      <c r="I69" s="2418"/>
      <c r="J69" s="2418"/>
      <c r="K69" s="2424">
        <f>SUM(L69:N69)</f>
        <v>10</v>
      </c>
      <c r="L69" s="2424">
        <v>10</v>
      </c>
      <c r="M69" s="2418"/>
      <c r="N69" s="2418"/>
      <c r="O69" s="2424">
        <f>SUM(P69:R69)</f>
        <v>5</v>
      </c>
      <c r="P69" s="2424">
        <v>5</v>
      </c>
      <c r="Q69" s="2418"/>
      <c r="R69" s="2418"/>
      <c r="S69" s="2424">
        <f>SUM(T69:V69)</f>
        <v>13</v>
      </c>
      <c r="T69" s="2424">
        <v>13</v>
      </c>
      <c r="U69" s="2418"/>
      <c r="V69" s="2424"/>
      <c r="W69" s="2424">
        <f>SUM(X69:Z69)</f>
        <v>2</v>
      </c>
      <c r="X69" s="2424">
        <v>2</v>
      </c>
      <c r="Y69" s="2418"/>
      <c r="Z69" s="2418"/>
      <c r="AA69" s="2418"/>
      <c r="AB69" s="2418"/>
      <c r="AC69" s="2418"/>
      <c r="AD69" s="2418"/>
      <c r="AE69" s="2418"/>
      <c r="AF69" s="2418"/>
      <c r="AG69" s="2418"/>
      <c r="AH69" s="2418"/>
      <c r="AI69" s="2424">
        <f>SUM(AJ69:AL69)</f>
        <v>1</v>
      </c>
      <c r="AJ69" s="2418">
        <v>1</v>
      </c>
      <c r="AK69" s="2418"/>
      <c r="AL69" s="2418"/>
      <c r="AM69" s="2424"/>
      <c r="AN69" s="2424"/>
      <c r="AO69" s="2418"/>
      <c r="AP69" s="2419"/>
    </row>
    <row r="70" spans="1:42" ht="15" hidden="1" customHeight="1">
      <c r="A70" s="2429" t="s">
        <v>355</v>
      </c>
      <c r="B70" s="2423">
        <f t="shared" si="7"/>
        <v>36</v>
      </c>
      <c r="C70" s="2418"/>
      <c r="D70" s="2424">
        <f>SUM(H70+L70+P70+T70+X70+AB70+AF70+AJ70+AN70)</f>
        <v>30</v>
      </c>
      <c r="E70" s="2439">
        <f>SUM(I70+M70+Q70+U70+Y70+AC70+AO70)</f>
        <v>1</v>
      </c>
      <c r="F70" s="2439">
        <f>SUM(J70+N70+R70+V70+Z70+AD70+AP70)</f>
        <v>5</v>
      </c>
      <c r="G70" s="2418"/>
      <c r="H70" s="2418"/>
      <c r="I70" s="2418"/>
      <c r="J70" s="2418"/>
      <c r="K70" s="2424">
        <f>SUM(L70:N70)</f>
        <v>4</v>
      </c>
      <c r="L70" s="2427">
        <v>4</v>
      </c>
      <c r="M70" s="2418"/>
      <c r="N70" s="2424"/>
      <c r="O70" s="2424">
        <f>SUM(P70:R70)</f>
        <v>17</v>
      </c>
      <c r="P70" s="2424">
        <v>15</v>
      </c>
      <c r="Q70" s="2424"/>
      <c r="R70" s="2424">
        <v>2</v>
      </c>
      <c r="S70" s="2424"/>
      <c r="T70" s="2424"/>
      <c r="U70" s="2418"/>
      <c r="V70" s="2424"/>
      <c r="W70" s="2424">
        <f>SUM(X70:Z70)</f>
        <v>13</v>
      </c>
      <c r="X70" s="2418">
        <v>10</v>
      </c>
      <c r="Y70" s="2418">
        <v>1</v>
      </c>
      <c r="Z70" s="2418">
        <v>2</v>
      </c>
      <c r="AA70" s="2418"/>
      <c r="AB70" s="2418"/>
      <c r="AC70" s="2418"/>
      <c r="AD70" s="2418"/>
      <c r="AE70" s="2418"/>
      <c r="AF70" s="2418"/>
      <c r="AG70" s="2418"/>
      <c r="AH70" s="2418"/>
      <c r="AI70" s="2418"/>
      <c r="AJ70" s="2418"/>
      <c r="AK70" s="2418"/>
      <c r="AL70" s="2418"/>
      <c r="AM70" s="2424">
        <f>SUM(AN70:AP70)</f>
        <v>2</v>
      </c>
      <c r="AN70" s="2424">
        <v>1</v>
      </c>
      <c r="AO70" s="2418"/>
      <c r="AP70" s="2419">
        <v>1</v>
      </c>
    </row>
    <row r="71" spans="1:42" ht="15" hidden="1" customHeight="1">
      <c r="A71" s="2429" t="s">
        <v>1246</v>
      </c>
      <c r="B71" s="2423">
        <f t="shared" si="7"/>
        <v>97</v>
      </c>
      <c r="C71" s="2418"/>
      <c r="D71" s="2425">
        <f>SUM(H71+L71+P71+T71+X71+AB71+AF71+AJ71+AN71)</f>
        <v>36</v>
      </c>
      <c r="E71" s="2426"/>
      <c r="F71" s="2439">
        <f>SUM(J71+N71+R71+V71+Z71+AD71+AH71+AL71+AP71)</f>
        <v>61</v>
      </c>
      <c r="G71" s="2418"/>
      <c r="H71" s="2418"/>
      <c r="I71" s="2418"/>
      <c r="J71" s="2418"/>
      <c r="K71" s="2439">
        <f>SUM(K72:K73)</f>
        <v>3</v>
      </c>
      <c r="L71" s="2439">
        <f>SUM(L72:L73)</f>
        <v>2</v>
      </c>
      <c r="M71" s="2439"/>
      <c r="N71" s="2439">
        <f>SUM(N72:N73)</f>
        <v>1</v>
      </c>
      <c r="O71" s="2439">
        <f>SUM(O72:O73)</f>
        <v>18</v>
      </c>
      <c r="P71" s="2439">
        <f>SUM(P72:P73)</f>
        <v>10</v>
      </c>
      <c r="Q71" s="2439"/>
      <c r="R71" s="2439">
        <f>SUM(R72:R73)</f>
        <v>8</v>
      </c>
      <c r="S71" s="2439">
        <f>SUM(S72:S73)</f>
        <v>52</v>
      </c>
      <c r="T71" s="2439">
        <f>SUM(T72:T73)</f>
        <v>21</v>
      </c>
      <c r="U71" s="2439"/>
      <c r="V71" s="2439">
        <f>SUM(V72:V73)</f>
        <v>31</v>
      </c>
      <c r="W71" s="2439">
        <f>SUM(W72:W73)</f>
        <v>7</v>
      </c>
      <c r="X71" s="2439">
        <f>SUM(X72:X73)</f>
        <v>2</v>
      </c>
      <c r="Y71" s="2439"/>
      <c r="Z71" s="2439">
        <f>SUM(Z72:Z73)</f>
        <v>5</v>
      </c>
      <c r="AA71" s="2439">
        <f>SUM(AA72:AA73)</f>
        <v>1</v>
      </c>
      <c r="AB71" s="2439">
        <f>SUM(AB72:AB73)</f>
        <v>1</v>
      </c>
      <c r="AC71" s="2418"/>
      <c r="AD71" s="2418"/>
      <c r="AE71" s="2418"/>
      <c r="AF71" s="2418"/>
      <c r="AG71" s="2418"/>
      <c r="AH71" s="2418"/>
      <c r="AI71" s="2425">
        <f>SUM(AI73:AI73)</f>
        <v>16</v>
      </c>
      <c r="AJ71" s="2418"/>
      <c r="AK71" s="2418"/>
      <c r="AL71" s="2425">
        <f>SUM(AL73:AL73)</f>
        <v>16</v>
      </c>
      <c r="AM71" s="2424"/>
      <c r="AN71" s="2424"/>
      <c r="AO71" s="2418"/>
      <c r="AP71" s="2419"/>
    </row>
    <row r="72" spans="1:42" ht="15" hidden="1" customHeight="1">
      <c r="A72" s="2430" t="s">
        <v>184</v>
      </c>
      <c r="B72" s="2431">
        <f t="shared" si="7"/>
        <v>81</v>
      </c>
      <c r="C72" s="2432"/>
      <c r="D72" s="2433">
        <f>SUM(H72+L72+P72+T72+X72+AB72+AF72+AJ72+AN72)</f>
        <v>36</v>
      </c>
      <c r="E72" s="2433"/>
      <c r="F72" s="2433">
        <f>SUM(J72+N72+R72+V72+Z72+AD72+AH72+AL72+AP72)</f>
        <v>45</v>
      </c>
      <c r="G72" s="2432"/>
      <c r="H72" s="2432"/>
      <c r="I72" s="2432"/>
      <c r="J72" s="2432"/>
      <c r="K72" s="2433">
        <f>SUM(L72:N72)</f>
        <v>3</v>
      </c>
      <c r="L72" s="2432">
        <v>2</v>
      </c>
      <c r="M72" s="2432"/>
      <c r="N72" s="2432">
        <v>1</v>
      </c>
      <c r="O72" s="2433">
        <f>SUM(P72:R72)</f>
        <v>18</v>
      </c>
      <c r="P72" s="2433">
        <v>10</v>
      </c>
      <c r="Q72" s="2432"/>
      <c r="R72" s="2432">
        <v>8</v>
      </c>
      <c r="S72" s="2433">
        <f>SUM(T72:V72)</f>
        <v>52</v>
      </c>
      <c r="T72" s="2433">
        <v>21</v>
      </c>
      <c r="U72" s="2433"/>
      <c r="V72" s="2433">
        <v>31</v>
      </c>
      <c r="W72" s="2433">
        <f>SUM(X72:Z72)</f>
        <v>7</v>
      </c>
      <c r="X72" s="2433">
        <v>2</v>
      </c>
      <c r="Y72" s="2432"/>
      <c r="Z72" s="2433">
        <v>5</v>
      </c>
      <c r="AA72" s="2433">
        <f>SUM(AB72:AD72)</f>
        <v>1</v>
      </c>
      <c r="AB72" s="2433">
        <v>1</v>
      </c>
      <c r="AC72" s="2432"/>
      <c r="AD72" s="2432"/>
      <c r="AE72" s="2432"/>
      <c r="AF72" s="2432"/>
      <c r="AG72" s="2432"/>
      <c r="AH72" s="2432"/>
      <c r="AI72" s="2433"/>
      <c r="AJ72" s="2432"/>
      <c r="AK72" s="2432"/>
      <c r="AL72" s="2433"/>
      <c r="AM72" s="2432"/>
      <c r="AN72" s="2432"/>
      <c r="AO72" s="2432"/>
      <c r="AP72" s="2434"/>
    </row>
    <row r="73" spans="1:42" ht="15" hidden="1" customHeight="1">
      <c r="A73" s="2430" t="s">
        <v>185</v>
      </c>
      <c r="B73" s="2431">
        <f t="shared" si="7"/>
        <v>16</v>
      </c>
      <c r="C73" s="2432"/>
      <c r="D73" s="2433"/>
      <c r="E73" s="2433"/>
      <c r="F73" s="2433">
        <f>SUM(J73+N73+R73+V73+Z73+AD73+AH73+AL73+AP73)</f>
        <v>16</v>
      </c>
      <c r="G73" s="2432"/>
      <c r="H73" s="2432"/>
      <c r="I73" s="2432"/>
      <c r="J73" s="2432"/>
      <c r="K73" s="2432"/>
      <c r="L73" s="2432"/>
      <c r="M73" s="2432"/>
      <c r="N73" s="2432"/>
      <c r="O73" s="2433"/>
      <c r="P73" s="2433"/>
      <c r="Q73" s="2432"/>
      <c r="R73" s="2432"/>
      <c r="S73" s="2433"/>
      <c r="T73" s="2433"/>
      <c r="U73" s="2433"/>
      <c r="V73" s="2433"/>
      <c r="W73" s="2433"/>
      <c r="X73" s="2433"/>
      <c r="Y73" s="2432"/>
      <c r="Z73" s="2433"/>
      <c r="AA73" s="2433"/>
      <c r="AB73" s="2433"/>
      <c r="AC73" s="2432"/>
      <c r="AD73" s="2432"/>
      <c r="AE73" s="2432"/>
      <c r="AF73" s="2432"/>
      <c r="AG73" s="2432"/>
      <c r="AH73" s="2432"/>
      <c r="AI73" s="2433">
        <f>SUM(AJ73:AL73)</f>
        <v>16</v>
      </c>
      <c r="AJ73" s="2432"/>
      <c r="AK73" s="2432"/>
      <c r="AL73" s="2433">
        <v>16</v>
      </c>
      <c r="AM73" s="2432"/>
      <c r="AN73" s="2432"/>
      <c r="AO73" s="2432"/>
      <c r="AP73" s="2434"/>
    </row>
    <row r="74" spans="1:42" ht="15.95" customHeight="1">
      <c r="A74" s="2556" t="s">
        <v>237</v>
      </c>
      <c r="B74" s="1841"/>
      <c r="C74" s="1841"/>
      <c r="D74" s="1841"/>
      <c r="E74" s="1904"/>
      <c r="F74" s="1841"/>
      <c r="G74" s="1841"/>
      <c r="H74" s="1841"/>
      <c r="I74" s="1841"/>
      <c r="J74" s="1841"/>
      <c r="K74" s="1841"/>
      <c r="L74" s="1841"/>
      <c r="M74" s="1841"/>
      <c r="N74" s="1841"/>
      <c r="O74" s="1841"/>
      <c r="P74" s="1841"/>
      <c r="Q74" s="1841"/>
      <c r="R74" s="1841"/>
      <c r="S74" s="1841"/>
      <c r="T74" s="1841"/>
      <c r="U74" s="1841"/>
      <c r="V74" s="1841"/>
      <c r="W74" s="1841"/>
      <c r="X74" s="1841"/>
      <c r="Y74" s="1841"/>
      <c r="Z74" s="1841"/>
      <c r="AA74" s="1841"/>
      <c r="AB74" s="1841"/>
      <c r="AC74" s="1841"/>
      <c r="AD74" s="1841"/>
      <c r="AE74" s="1841"/>
      <c r="AF74" s="1841"/>
      <c r="AG74" s="1841"/>
      <c r="AH74" s="1841"/>
      <c r="AI74" s="1841"/>
      <c r="AJ74" s="1841"/>
      <c r="AK74" s="1841"/>
      <c r="AL74" s="1906" t="s">
        <v>408</v>
      </c>
      <c r="AM74" s="1906"/>
      <c r="AN74" s="1907"/>
      <c r="AO74" s="1841"/>
      <c r="AP74" s="1841"/>
    </row>
    <row r="75" spans="1:42" ht="13.5" customHeight="1">
      <c r="A75" s="1904"/>
      <c r="B75" s="1841"/>
      <c r="C75" s="1841"/>
      <c r="D75" s="1841"/>
      <c r="E75" s="1904"/>
      <c r="F75" s="1841"/>
      <c r="G75" s="1841"/>
      <c r="H75" s="1841"/>
      <c r="I75" s="1841"/>
      <c r="J75" s="1841"/>
      <c r="K75" s="1841"/>
      <c r="L75" s="1841"/>
      <c r="M75" s="1841"/>
      <c r="N75" s="1841"/>
      <c r="O75" s="1841"/>
      <c r="P75" s="1841"/>
      <c r="Q75" s="1841"/>
      <c r="R75" s="1841"/>
      <c r="S75" s="1841"/>
      <c r="T75" s="1841"/>
      <c r="U75" s="1841"/>
      <c r="V75" s="1841"/>
      <c r="W75" s="1841"/>
      <c r="X75" s="1841"/>
      <c r="Y75" s="1841"/>
      <c r="Z75" s="1841"/>
      <c r="AA75" s="1841"/>
      <c r="AB75" s="1841"/>
      <c r="AC75" s="1841"/>
      <c r="AD75" s="1841"/>
      <c r="AE75" s="1841"/>
      <c r="AF75" s="1841"/>
      <c r="AG75" s="1841"/>
      <c r="AH75" s="1841"/>
      <c r="AI75" s="1841"/>
      <c r="AJ75" s="1841"/>
      <c r="AK75" s="1841"/>
      <c r="AL75" s="1841"/>
      <c r="AM75" s="1841"/>
      <c r="AN75" s="1841"/>
      <c r="AO75" s="1841"/>
      <c r="AP75" s="1841"/>
    </row>
    <row r="76" spans="1:42" ht="8.1" customHeight="1"/>
  </sheetData>
  <sheetProtection password="CA55" sheet="1" objects="1" scenarios="1"/>
  <mergeCells count="4">
    <mergeCell ref="A1:AP1"/>
    <mergeCell ref="A3:AP3"/>
    <mergeCell ref="A5:AP5"/>
    <mergeCell ref="B7:C7"/>
  </mergeCells>
  <phoneticPr fontId="101" type="noConversion"/>
  <printOptions horizontalCentered="1"/>
  <pageMargins left="0.43307086614173229" right="0.75" top="1.2598425196850394" bottom="1" header="0.27559055118110237" footer="0"/>
  <pageSetup scale="70" firstPageNumber="55" orientation="landscape" useFirstPageNumber="1" horizontalDpi="300" verticalDpi="300" r:id="rId1"/>
  <headerFooter alignWithMargins="0">
    <oddHeader xml:space="preserve">&amp;R&amp;"Helv,Negrita"&amp;14
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CJ72"/>
  <sheetViews>
    <sheetView showGridLines="0" workbookViewId="0">
      <selection activeCell="C38" sqref="C38"/>
    </sheetView>
  </sheetViews>
  <sheetFormatPr baseColWidth="10" defaultColWidth="8.33203125" defaultRowHeight="9"/>
  <cols>
    <col min="1" max="1" width="31.1640625" style="1824" customWidth="1"/>
    <col min="2" max="2" width="5.33203125" style="1824" customWidth="1"/>
    <col min="3" max="3" width="2.1640625" style="1824" customWidth="1"/>
    <col min="4" max="4" width="4.83203125" style="1824" customWidth="1"/>
    <col min="5" max="5" width="4.1640625" style="1824" customWidth="1"/>
    <col min="6" max="6" width="5" style="1824" customWidth="1"/>
    <col min="7" max="7" width="5.6640625" style="1824" customWidth="1"/>
    <col min="8" max="10" width="3.33203125" style="1824" customWidth="1"/>
    <col min="11" max="11" width="5.1640625" style="1824" customWidth="1"/>
    <col min="12" max="12" width="4.6640625" style="1824" customWidth="1"/>
    <col min="13" max="14" width="3.33203125" style="1824" customWidth="1"/>
    <col min="15" max="15" width="5.1640625" style="1824" customWidth="1"/>
    <col min="16" max="17" width="3.33203125" style="1824" customWidth="1"/>
    <col min="18" max="18" width="5.1640625" style="1824" customWidth="1"/>
    <col min="19" max="19" width="5.6640625" style="1824" customWidth="1"/>
    <col min="20" max="20" width="4.6640625" style="1824" customWidth="1"/>
    <col min="21" max="21" width="3.33203125" style="1824" customWidth="1"/>
    <col min="22" max="22" width="4.83203125" style="1824" customWidth="1"/>
    <col min="23" max="23" width="5.1640625" style="1824" customWidth="1"/>
    <col min="24" max="24" width="3.33203125" style="1824" customWidth="1"/>
    <col min="25" max="25" width="2.83203125" style="1824" customWidth="1"/>
    <col min="26" max="26" width="3.33203125" style="1824" customWidth="1"/>
    <col min="27" max="27" width="4.83203125" style="1824" customWidth="1"/>
    <col min="28" max="28" width="3.33203125" style="1824" customWidth="1"/>
    <col min="29" max="29" width="3.6640625" style="1824" customWidth="1"/>
    <col min="30" max="30" width="2.6640625" style="1824" customWidth="1"/>
    <col min="31" max="31" width="5" style="1824" customWidth="1"/>
    <col min="32" max="33" width="3.33203125" style="1824" customWidth="1"/>
    <col min="34" max="34" width="3.1640625" style="1824" customWidth="1"/>
    <col min="35" max="35" width="5.1640625" style="1824" customWidth="1"/>
    <col min="36" max="36" width="3.33203125" style="1824" customWidth="1"/>
    <col min="37" max="37" width="3.5" style="1824" customWidth="1"/>
    <col min="38" max="38" width="4" style="1824" customWidth="1"/>
    <col min="39" max="39" width="5.5" style="1824" customWidth="1"/>
    <col min="40" max="40" width="3.33203125" style="1824" customWidth="1"/>
    <col min="41" max="41" width="3.83203125" style="1824" customWidth="1"/>
    <col min="42" max="42" width="4.33203125" style="1824" customWidth="1"/>
    <col min="43" max="43" width="0.1640625" style="1824" customWidth="1"/>
    <col min="44" max="49" width="8.33203125" style="1824"/>
    <col min="50" max="50" width="32.5" style="1824" customWidth="1"/>
    <col min="51" max="16384" width="8.33203125" style="1824"/>
  </cols>
  <sheetData>
    <row r="1" spans="1:88" ht="18.75" customHeight="1">
      <c r="A1" s="3604" t="s">
        <v>359</v>
      </c>
      <c r="B1" s="3604"/>
      <c r="C1" s="3604"/>
      <c r="D1" s="3604"/>
      <c r="E1" s="3604"/>
      <c r="F1" s="3604"/>
      <c r="G1" s="3604"/>
      <c r="H1" s="3604"/>
      <c r="I1" s="3604"/>
      <c r="J1" s="3604"/>
      <c r="K1" s="3604"/>
      <c r="L1" s="3604"/>
      <c r="M1" s="3604"/>
      <c r="N1" s="3604"/>
      <c r="O1" s="3604"/>
      <c r="P1" s="3604"/>
      <c r="Q1" s="3604"/>
      <c r="R1" s="3604"/>
      <c r="S1" s="3604"/>
      <c r="T1" s="3604"/>
      <c r="U1" s="3604"/>
      <c r="V1" s="3604"/>
      <c r="W1" s="3604"/>
      <c r="X1" s="3604"/>
      <c r="Y1" s="3604"/>
      <c r="Z1" s="3604"/>
      <c r="AA1" s="3604"/>
      <c r="AB1" s="3604"/>
      <c r="AC1" s="3604"/>
      <c r="AD1" s="3604"/>
      <c r="AE1" s="3604"/>
      <c r="AF1" s="3604"/>
      <c r="AG1" s="3604"/>
      <c r="AH1" s="3604"/>
      <c r="AI1" s="3604"/>
      <c r="AJ1" s="3604"/>
      <c r="AK1" s="3604"/>
      <c r="AL1" s="3604"/>
      <c r="AM1" s="3604"/>
      <c r="AN1" s="3604"/>
      <c r="AO1" s="3604"/>
      <c r="AP1" s="3604"/>
    </row>
    <row r="2" spans="1:88" ht="4.5" customHeight="1">
      <c r="A2" s="1825"/>
      <c r="B2" s="1825"/>
      <c r="C2" s="1825"/>
      <c r="D2" s="1825"/>
      <c r="E2" s="1825"/>
      <c r="F2" s="1825"/>
      <c r="G2" s="1825"/>
      <c r="H2" s="1825"/>
      <c r="I2" s="1825"/>
      <c r="J2" s="1825"/>
      <c r="K2" s="1825"/>
      <c r="L2" s="1825"/>
      <c r="M2" s="1825"/>
      <c r="N2" s="1825"/>
      <c r="O2" s="1825"/>
      <c r="P2" s="1825"/>
      <c r="Q2" s="1825"/>
      <c r="R2" s="1825"/>
      <c r="S2" s="1825"/>
      <c r="T2" s="1825"/>
      <c r="U2" s="1825"/>
      <c r="V2" s="1825"/>
      <c r="W2" s="1825"/>
      <c r="X2" s="1825"/>
      <c r="Y2" s="1825"/>
      <c r="Z2" s="1825"/>
      <c r="AA2" s="1825"/>
      <c r="AB2" s="1825"/>
      <c r="AC2" s="1825"/>
      <c r="AD2" s="1825"/>
      <c r="AE2" s="1825"/>
      <c r="AF2" s="1825"/>
      <c r="AG2" s="1825"/>
      <c r="AH2" s="1825"/>
      <c r="AI2" s="1825"/>
      <c r="AJ2" s="1825"/>
      <c r="AK2" s="1825"/>
      <c r="AL2" s="1825"/>
      <c r="AM2" s="1825"/>
      <c r="AN2" s="1825"/>
      <c r="AO2" s="1825"/>
      <c r="AP2" s="1825"/>
    </row>
    <row r="3" spans="1:88" ht="14.25" customHeight="1">
      <c r="A3" s="3605" t="s">
        <v>1078</v>
      </c>
      <c r="B3" s="3605"/>
      <c r="C3" s="3605"/>
      <c r="D3" s="3605"/>
      <c r="E3" s="3605"/>
      <c r="F3" s="3605"/>
      <c r="G3" s="3605"/>
      <c r="H3" s="3605"/>
      <c r="I3" s="3605"/>
      <c r="J3" s="3605"/>
      <c r="K3" s="3605"/>
      <c r="L3" s="3605"/>
      <c r="M3" s="3605"/>
      <c r="N3" s="3605"/>
      <c r="O3" s="3605"/>
      <c r="P3" s="3605"/>
      <c r="Q3" s="3605"/>
      <c r="R3" s="3605"/>
      <c r="S3" s="3605"/>
      <c r="T3" s="3605"/>
      <c r="U3" s="3605"/>
      <c r="V3" s="3605"/>
      <c r="W3" s="3605"/>
      <c r="X3" s="3605"/>
      <c r="Y3" s="3605"/>
      <c r="Z3" s="3605"/>
      <c r="AA3" s="3605"/>
      <c r="AB3" s="3605"/>
      <c r="AC3" s="3605"/>
      <c r="AD3" s="3605"/>
      <c r="AE3" s="3605"/>
      <c r="AF3" s="3605"/>
      <c r="AG3" s="3605"/>
      <c r="AH3" s="3605"/>
      <c r="AI3" s="3605"/>
      <c r="AJ3" s="3605"/>
      <c r="AK3" s="3605"/>
      <c r="AL3" s="3605"/>
      <c r="AM3" s="3605"/>
      <c r="AN3" s="3605"/>
      <c r="AO3" s="3605"/>
      <c r="AP3" s="3605"/>
    </row>
    <row r="4" spans="1:88" ht="3.75" customHeight="1">
      <c r="A4" s="1826"/>
      <c r="B4" s="1826"/>
      <c r="C4" s="1826"/>
      <c r="D4" s="1826"/>
      <c r="E4" s="1826"/>
      <c r="F4" s="1826"/>
      <c r="G4" s="1826"/>
      <c r="H4" s="1826"/>
      <c r="I4" s="1826"/>
      <c r="J4" s="1826"/>
      <c r="K4" s="1826"/>
      <c r="L4" s="1826"/>
      <c r="M4" s="1826"/>
      <c r="N4" s="1826"/>
      <c r="O4" s="1826"/>
      <c r="P4" s="1826"/>
      <c r="Q4" s="1826"/>
      <c r="R4" s="1826"/>
      <c r="S4" s="1826"/>
      <c r="T4" s="1826"/>
      <c r="U4" s="1826"/>
      <c r="V4" s="1826"/>
      <c r="W4" s="1826"/>
      <c r="X4" s="1826"/>
      <c r="Y4" s="1826"/>
      <c r="Z4" s="1826"/>
      <c r="AA4" s="1826"/>
      <c r="AB4" s="1826"/>
      <c r="AC4" s="1826"/>
      <c r="AD4" s="1826"/>
      <c r="AE4" s="1826"/>
      <c r="AF4" s="1826"/>
      <c r="AG4" s="1826"/>
      <c r="AH4" s="1826"/>
      <c r="AI4" s="1826"/>
      <c r="AJ4" s="1826"/>
      <c r="AK4" s="1826"/>
      <c r="AL4" s="1826"/>
      <c r="AM4" s="1826"/>
      <c r="AN4" s="1826"/>
      <c r="AO4" s="1826"/>
      <c r="AP4" s="1826"/>
    </row>
    <row r="5" spans="1:88" ht="14.25" customHeight="1">
      <c r="A5" s="3606" t="s">
        <v>42</v>
      </c>
      <c r="B5" s="3606"/>
      <c r="C5" s="3606"/>
      <c r="D5" s="3606"/>
      <c r="E5" s="3606"/>
      <c r="F5" s="3606"/>
      <c r="G5" s="3606"/>
      <c r="H5" s="3606"/>
      <c r="I5" s="3606"/>
      <c r="J5" s="3606"/>
      <c r="K5" s="3606"/>
      <c r="L5" s="3606"/>
      <c r="M5" s="3606"/>
      <c r="N5" s="3606"/>
      <c r="O5" s="3606"/>
      <c r="P5" s="3606"/>
      <c r="Q5" s="3606"/>
      <c r="R5" s="3606"/>
      <c r="S5" s="3606"/>
      <c r="T5" s="3606"/>
      <c r="U5" s="3606"/>
      <c r="V5" s="3606"/>
      <c r="W5" s="3606"/>
      <c r="X5" s="3606"/>
      <c r="Y5" s="3606"/>
      <c r="Z5" s="3606"/>
      <c r="AA5" s="3606"/>
      <c r="AB5" s="3606"/>
      <c r="AC5" s="3606"/>
      <c r="AD5" s="3606"/>
      <c r="AE5" s="3606"/>
      <c r="AF5" s="3606"/>
      <c r="AG5" s="3606"/>
      <c r="AH5" s="3606"/>
      <c r="AI5" s="3606"/>
      <c r="AJ5" s="3606"/>
      <c r="AK5" s="3606"/>
      <c r="AL5" s="3606"/>
      <c r="AM5" s="3606"/>
      <c r="AN5" s="3606"/>
      <c r="AO5" s="3606"/>
      <c r="AP5" s="3606"/>
    </row>
    <row r="6" spans="1:88" ht="18" customHeight="1">
      <c r="A6" s="2558" t="s">
        <v>498</v>
      </c>
      <c r="B6" s="3610" t="s">
        <v>219</v>
      </c>
      <c r="C6" s="3602"/>
      <c r="D6" s="3602"/>
      <c r="E6" s="3602"/>
      <c r="F6" s="3607"/>
      <c r="G6" s="3601" t="s">
        <v>404</v>
      </c>
      <c r="H6" s="3602"/>
      <c r="I6" s="3602"/>
      <c r="J6" s="3607"/>
      <c r="K6" s="3601" t="s">
        <v>736</v>
      </c>
      <c r="L6" s="3602"/>
      <c r="M6" s="3602"/>
      <c r="N6" s="3607"/>
      <c r="O6" s="3601" t="s">
        <v>220</v>
      </c>
      <c r="P6" s="3602"/>
      <c r="Q6" s="3602"/>
      <c r="R6" s="3607"/>
      <c r="S6" s="3601" t="s">
        <v>3</v>
      </c>
      <c r="T6" s="3602"/>
      <c r="U6" s="3602"/>
      <c r="V6" s="3607"/>
      <c r="W6" s="3601" t="s">
        <v>221</v>
      </c>
      <c r="X6" s="3602"/>
      <c r="Y6" s="3602"/>
      <c r="Z6" s="3607"/>
      <c r="AA6" s="3601" t="s">
        <v>222</v>
      </c>
      <c r="AB6" s="3602"/>
      <c r="AC6" s="3602"/>
      <c r="AD6" s="3607"/>
      <c r="AE6" s="3601" t="s">
        <v>223</v>
      </c>
      <c r="AF6" s="3602"/>
      <c r="AG6" s="3602"/>
      <c r="AH6" s="3607"/>
      <c r="AI6" s="3601" t="s">
        <v>224</v>
      </c>
      <c r="AJ6" s="3602"/>
      <c r="AK6" s="3602"/>
      <c r="AL6" s="3607"/>
      <c r="AM6" s="3601" t="s">
        <v>225</v>
      </c>
      <c r="AN6" s="3602"/>
      <c r="AO6" s="3602"/>
      <c r="AP6" s="3603"/>
      <c r="AQ6" s="1827"/>
      <c r="AR6" s="1827"/>
      <c r="AS6" s="1827"/>
      <c r="CJ6" s="1828" t="s">
        <v>396</v>
      </c>
    </row>
    <row r="7" spans="1:88" ht="18" customHeight="1">
      <c r="A7" s="1829"/>
      <c r="B7" s="3608" t="s">
        <v>418</v>
      </c>
      <c r="C7" s="3609"/>
      <c r="D7" s="1830" t="s">
        <v>226</v>
      </c>
      <c r="E7" s="1830" t="s">
        <v>227</v>
      </c>
      <c r="F7" s="1830" t="s">
        <v>228</v>
      </c>
      <c r="G7" s="1830" t="s">
        <v>418</v>
      </c>
      <c r="H7" s="1830" t="s">
        <v>226</v>
      </c>
      <c r="I7" s="1830" t="s">
        <v>227</v>
      </c>
      <c r="J7" s="1830" t="s">
        <v>228</v>
      </c>
      <c r="K7" s="1830" t="s">
        <v>418</v>
      </c>
      <c r="L7" s="1830" t="s">
        <v>226</v>
      </c>
      <c r="M7" s="1830" t="s">
        <v>227</v>
      </c>
      <c r="N7" s="1830" t="s">
        <v>228</v>
      </c>
      <c r="O7" s="1830" t="s">
        <v>418</v>
      </c>
      <c r="P7" s="1830" t="s">
        <v>226</v>
      </c>
      <c r="Q7" s="1830" t="s">
        <v>227</v>
      </c>
      <c r="R7" s="1830" t="s">
        <v>228</v>
      </c>
      <c r="S7" s="1830" t="s">
        <v>418</v>
      </c>
      <c r="T7" s="1830" t="s">
        <v>226</v>
      </c>
      <c r="U7" s="1830" t="s">
        <v>227</v>
      </c>
      <c r="V7" s="1830" t="s">
        <v>228</v>
      </c>
      <c r="W7" s="1830" t="s">
        <v>418</v>
      </c>
      <c r="X7" s="1830" t="s">
        <v>226</v>
      </c>
      <c r="Y7" s="1830" t="s">
        <v>227</v>
      </c>
      <c r="Z7" s="1830" t="s">
        <v>228</v>
      </c>
      <c r="AA7" s="1830" t="s">
        <v>418</v>
      </c>
      <c r="AB7" s="1830" t="s">
        <v>226</v>
      </c>
      <c r="AC7" s="1830" t="s">
        <v>227</v>
      </c>
      <c r="AD7" s="1830" t="s">
        <v>228</v>
      </c>
      <c r="AE7" s="1830" t="s">
        <v>418</v>
      </c>
      <c r="AF7" s="1830" t="s">
        <v>226</v>
      </c>
      <c r="AG7" s="1830" t="s">
        <v>227</v>
      </c>
      <c r="AH7" s="1830" t="s">
        <v>228</v>
      </c>
      <c r="AI7" s="1830" t="s">
        <v>418</v>
      </c>
      <c r="AJ7" s="1830" t="s">
        <v>226</v>
      </c>
      <c r="AK7" s="1830" t="s">
        <v>227</v>
      </c>
      <c r="AL7" s="1830" t="s">
        <v>228</v>
      </c>
      <c r="AM7" s="1830" t="s">
        <v>418</v>
      </c>
      <c r="AN7" s="1830" t="s">
        <v>226</v>
      </c>
      <c r="AO7" s="1830" t="s">
        <v>227</v>
      </c>
      <c r="AP7" s="1831" t="s">
        <v>228</v>
      </c>
      <c r="AQ7" s="1832"/>
      <c r="AR7" s="1832"/>
      <c r="AS7" s="1827"/>
    </row>
    <row r="8" spans="1:88" ht="18" hidden="1" customHeight="1">
      <c r="A8" s="1833" t="s">
        <v>364</v>
      </c>
      <c r="B8" s="1834"/>
      <c r="C8" s="1835"/>
      <c r="D8" s="1836"/>
      <c r="E8" s="1837"/>
      <c r="F8" s="1837"/>
      <c r="G8" s="1837"/>
      <c r="H8" s="1837"/>
      <c r="I8" s="1838"/>
      <c r="J8" s="1837"/>
      <c r="K8" s="1838"/>
      <c r="L8" s="1839"/>
      <c r="M8" s="1839"/>
      <c r="N8" s="1839"/>
      <c r="O8" s="1836"/>
      <c r="P8" s="1836"/>
      <c r="Q8" s="1836"/>
      <c r="R8" s="1837"/>
      <c r="S8" s="1837"/>
      <c r="T8" s="1837"/>
      <c r="U8" s="1840"/>
      <c r="V8" s="1840"/>
      <c r="W8" s="1836"/>
      <c r="X8" s="1837"/>
      <c r="Y8" s="1836"/>
      <c r="Z8" s="1837"/>
      <c r="AA8" s="1837"/>
      <c r="AB8" s="1837"/>
      <c r="AC8" s="1836"/>
      <c r="AD8" s="1837"/>
      <c r="AE8" s="1837"/>
      <c r="AF8" s="1840"/>
      <c r="AG8" s="1840"/>
      <c r="AH8" s="1840"/>
      <c r="AI8" s="1840"/>
      <c r="AJ8" s="1840"/>
      <c r="AK8" s="1840"/>
      <c r="AL8" s="1840"/>
      <c r="AM8" s="1836"/>
      <c r="AN8" s="1837"/>
      <c r="AO8" s="1836"/>
      <c r="AP8" s="1838"/>
      <c r="AQ8" s="1841"/>
      <c r="AR8" s="1841"/>
    </row>
    <row r="9" spans="1:88" ht="18" hidden="1" customHeight="1">
      <c r="A9" s="1842" t="s">
        <v>1311</v>
      </c>
      <c r="B9" s="1843"/>
      <c r="C9" s="1844"/>
      <c r="D9" s="1844"/>
      <c r="E9" s="1844"/>
      <c r="F9" s="1844"/>
      <c r="G9" s="1844"/>
      <c r="H9" s="1844"/>
      <c r="I9" s="1845"/>
      <c r="J9" s="1845"/>
      <c r="K9" s="1845"/>
      <c r="L9" s="1845"/>
      <c r="M9" s="1845"/>
      <c r="N9" s="1845"/>
      <c r="O9" s="1845"/>
      <c r="P9" s="1845"/>
      <c r="Q9" s="1845"/>
      <c r="R9" s="1845"/>
      <c r="S9" s="1845"/>
      <c r="T9" s="1846"/>
      <c r="U9" s="1845"/>
      <c r="V9" s="1846"/>
      <c r="W9" s="1845"/>
      <c r="X9" s="1845"/>
      <c r="Y9" s="1845"/>
      <c r="Z9" s="1845"/>
      <c r="AA9" s="1845"/>
      <c r="AB9" s="1845"/>
      <c r="AC9" s="1845"/>
      <c r="AD9" s="1845"/>
      <c r="AE9" s="1845"/>
      <c r="AF9" s="1845"/>
      <c r="AG9" s="1845"/>
      <c r="AH9" s="1845"/>
      <c r="AI9" s="1845"/>
      <c r="AJ9" s="1845"/>
      <c r="AK9" s="1845"/>
      <c r="AL9" s="1845"/>
      <c r="AM9" s="1845"/>
      <c r="AN9" s="1845"/>
      <c r="AO9" s="1845"/>
      <c r="AP9" s="1847"/>
      <c r="AS9" s="1827"/>
    </row>
    <row r="10" spans="1:88" ht="18" hidden="1" customHeight="1">
      <c r="A10" s="1848" t="s">
        <v>177</v>
      </c>
      <c r="B10" s="1849"/>
      <c r="C10" s="1850"/>
      <c r="D10" s="1850"/>
      <c r="E10" s="1850"/>
      <c r="F10" s="1850"/>
      <c r="G10" s="1850"/>
      <c r="H10" s="1850"/>
      <c r="I10" s="1850"/>
      <c r="J10" s="1850"/>
      <c r="K10" s="1850"/>
      <c r="L10" s="1850"/>
      <c r="M10" s="1850"/>
      <c r="N10" s="1850"/>
      <c r="O10" s="1850"/>
      <c r="P10" s="1850"/>
      <c r="Q10" s="1850"/>
      <c r="R10" s="1850"/>
      <c r="S10" s="1850"/>
      <c r="T10" s="1851"/>
      <c r="U10" s="1850"/>
      <c r="V10" s="1851"/>
      <c r="W10" s="1850"/>
      <c r="X10" s="1850"/>
      <c r="Y10" s="1850"/>
      <c r="Z10" s="1850"/>
      <c r="AA10" s="1850"/>
      <c r="AB10" s="1850"/>
      <c r="AC10" s="1852"/>
      <c r="AD10" s="1850"/>
      <c r="AE10" s="1850"/>
      <c r="AF10" s="1850"/>
      <c r="AG10" s="1850"/>
      <c r="AH10" s="1850"/>
      <c r="AI10" s="1850"/>
      <c r="AJ10" s="1850"/>
      <c r="AK10" s="1850"/>
      <c r="AL10" s="1850"/>
      <c r="AM10" s="1850"/>
      <c r="AN10" s="1850"/>
      <c r="AO10" s="1850"/>
      <c r="AP10" s="1851"/>
      <c r="AS10" s="1827"/>
    </row>
    <row r="11" spans="1:88" ht="18" hidden="1" customHeight="1">
      <c r="A11" s="1842" t="s">
        <v>1313</v>
      </c>
      <c r="B11" s="1853"/>
      <c r="C11" s="1854"/>
      <c r="D11" s="1855"/>
      <c r="E11" s="1856"/>
      <c r="F11" s="1856"/>
      <c r="G11" s="1856"/>
      <c r="H11" s="1856"/>
      <c r="I11" s="1856"/>
      <c r="J11" s="1856"/>
      <c r="K11" s="1856"/>
      <c r="L11" s="1856"/>
      <c r="M11" s="1856"/>
      <c r="N11" s="1856"/>
      <c r="O11" s="1856"/>
      <c r="P11" s="1856"/>
      <c r="Q11" s="1856"/>
      <c r="R11" s="1857"/>
      <c r="S11" s="1856"/>
      <c r="T11" s="1857"/>
      <c r="U11" s="1856"/>
      <c r="V11" s="1857"/>
      <c r="W11" s="1856"/>
      <c r="X11" s="1856"/>
      <c r="Y11" s="1856"/>
      <c r="Z11" s="1856"/>
      <c r="AA11" s="1856"/>
      <c r="AB11" s="1856"/>
      <c r="AC11" s="1857"/>
      <c r="AD11" s="1856"/>
      <c r="AE11" s="1856"/>
      <c r="AF11" s="1856"/>
      <c r="AG11" s="1856"/>
      <c r="AH11" s="1856"/>
      <c r="AI11" s="1856"/>
      <c r="AJ11" s="1856"/>
      <c r="AK11" s="1856"/>
      <c r="AL11" s="1856"/>
      <c r="AM11" s="1856"/>
      <c r="AN11" s="1856"/>
      <c r="AO11" s="1857"/>
      <c r="AP11" s="1858"/>
      <c r="AQ11" s="1832"/>
      <c r="AR11" s="1832"/>
      <c r="AS11" s="1832"/>
      <c r="AT11" s="1832"/>
      <c r="AU11" s="1832"/>
      <c r="AV11" s="1832"/>
      <c r="AW11" s="1832"/>
      <c r="AX11" s="1832"/>
      <c r="AY11" s="1832"/>
      <c r="AZ11" s="1832"/>
      <c r="BA11" s="1832"/>
      <c r="BB11" s="1832"/>
    </row>
    <row r="12" spans="1:88" ht="18" hidden="1" customHeight="1">
      <c r="A12" s="1848" t="s">
        <v>1314</v>
      </c>
      <c r="B12" s="1859"/>
      <c r="C12" s="1850"/>
      <c r="D12" s="1860"/>
      <c r="E12" s="1860"/>
      <c r="F12" s="1860"/>
      <c r="G12" s="1860"/>
      <c r="H12" s="1850"/>
      <c r="I12" s="1850"/>
      <c r="J12" s="1850"/>
      <c r="K12" s="1860"/>
      <c r="L12" s="1850"/>
      <c r="M12" s="1850"/>
      <c r="N12" s="1850"/>
      <c r="O12" s="1860"/>
      <c r="P12" s="1850"/>
      <c r="Q12" s="1850"/>
      <c r="R12" s="1850"/>
      <c r="S12" s="1850"/>
      <c r="T12" s="1850"/>
      <c r="U12" s="1850"/>
      <c r="V12" s="1850"/>
      <c r="W12" s="1850"/>
      <c r="X12" s="1850"/>
      <c r="Y12" s="1850"/>
      <c r="Z12" s="1850"/>
      <c r="AA12" s="1850"/>
      <c r="AB12" s="1850"/>
      <c r="AC12" s="1850"/>
      <c r="AD12" s="1850"/>
      <c r="AE12" s="1850"/>
      <c r="AF12" s="1850"/>
      <c r="AG12" s="1850"/>
      <c r="AH12" s="1850"/>
      <c r="AI12" s="1850"/>
      <c r="AJ12" s="1850"/>
      <c r="AK12" s="1850"/>
      <c r="AL12" s="1850"/>
      <c r="AM12" s="1850"/>
      <c r="AN12" s="1850"/>
      <c r="AO12" s="1850"/>
      <c r="AP12" s="1851"/>
      <c r="AQ12" s="1832"/>
      <c r="AR12" s="1832"/>
      <c r="AS12" s="1832"/>
      <c r="AT12" s="1832"/>
      <c r="AU12" s="1832"/>
      <c r="AV12" s="1832"/>
      <c r="AW12" s="1832"/>
      <c r="AX12" s="1832"/>
      <c r="AY12" s="1832"/>
      <c r="AZ12" s="1832"/>
      <c r="BA12" s="1832"/>
      <c r="BB12" s="1832"/>
    </row>
    <row r="13" spans="1:88" ht="18" hidden="1" customHeight="1">
      <c r="A13" s="1848" t="s">
        <v>229</v>
      </c>
      <c r="B13" s="1849"/>
      <c r="C13" s="1850"/>
      <c r="D13" s="1850"/>
      <c r="E13" s="1850"/>
      <c r="F13" s="1850"/>
      <c r="G13" s="1850"/>
      <c r="H13" s="1850"/>
      <c r="I13" s="1850"/>
      <c r="J13" s="1850"/>
      <c r="K13" s="1850"/>
      <c r="L13" s="1850"/>
      <c r="M13" s="1850"/>
      <c r="N13" s="1850"/>
      <c r="O13" s="1850"/>
      <c r="P13" s="1850"/>
      <c r="Q13" s="1850"/>
      <c r="R13" s="1850"/>
      <c r="S13" s="1850"/>
      <c r="T13" s="1850"/>
      <c r="U13" s="1850"/>
      <c r="V13" s="1850"/>
      <c r="W13" s="1850"/>
      <c r="X13" s="1850"/>
      <c r="Y13" s="1850"/>
      <c r="Z13" s="1850"/>
      <c r="AA13" s="1850"/>
      <c r="AB13" s="1850"/>
      <c r="AC13" s="1850"/>
      <c r="AD13" s="1850"/>
      <c r="AE13" s="1850"/>
      <c r="AF13" s="1850"/>
      <c r="AG13" s="1850"/>
      <c r="AH13" s="1850"/>
      <c r="AI13" s="1850"/>
      <c r="AJ13" s="1850"/>
      <c r="AK13" s="1850"/>
      <c r="AL13" s="1850"/>
      <c r="AM13" s="1850"/>
      <c r="AN13" s="1850"/>
      <c r="AO13" s="1850"/>
      <c r="AP13" s="1851"/>
      <c r="AQ13" s="1832"/>
      <c r="AR13" s="1832"/>
      <c r="AS13" s="1832"/>
      <c r="AT13" s="1832"/>
      <c r="AU13" s="1832"/>
      <c r="AV13" s="1832"/>
      <c r="AW13" s="1832"/>
      <c r="AX13" s="1832"/>
      <c r="AY13" s="1832"/>
      <c r="AZ13" s="1832"/>
      <c r="BA13" s="1832"/>
      <c r="BB13" s="1832"/>
    </row>
    <row r="14" spans="1:88" ht="18" hidden="1" customHeight="1">
      <c r="A14" s="1848" t="s">
        <v>177</v>
      </c>
      <c r="B14" s="1849"/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50"/>
      <c r="R14" s="1850"/>
      <c r="S14" s="1850"/>
      <c r="T14" s="1850"/>
      <c r="U14" s="1850"/>
      <c r="V14" s="1850"/>
      <c r="W14" s="1850"/>
      <c r="X14" s="1850"/>
      <c r="Y14" s="1850"/>
      <c r="Z14" s="1850"/>
      <c r="AA14" s="1850"/>
      <c r="AB14" s="1850"/>
      <c r="AC14" s="1850"/>
      <c r="AD14" s="1850"/>
      <c r="AE14" s="1850"/>
      <c r="AF14" s="1850"/>
      <c r="AG14" s="1850"/>
      <c r="AH14" s="1850"/>
      <c r="AI14" s="1850"/>
      <c r="AJ14" s="1850"/>
      <c r="AK14" s="1850"/>
      <c r="AL14" s="1850"/>
      <c r="AM14" s="1850"/>
      <c r="AN14" s="1850"/>
      <c r="AO14" s="1850"/>
      <c r="AP14" s="1851"/>
      <c r="AQ14" s="1827"/>
      <c r="AR14" s="1827"/>
      <c r="AS14" s="1827"/>
    </row>
    <row r="15" spans="1:88" ht="18" hidden="1" customHeight="1">
      <c r="A15" s="1848" t="s">
        <v>1412</v>
      </c>
      <c r="B15" s="1849"/>
      <c r="C15" s="1850"/>
      <c r="D15" s="1850"/>
      <c r="E15" s="1850"/>
      <c r="F15" s="1850"/>
      <c r="G15" s="1850"/>
      <c r="H15" s="1850"/>
      <c r="I15" s="1850"/>
      <c r="J15" s="1850"/>
      <c r="K15" s="1850"/>
      <c r="L15" s="1850"/>
      <c r="M15" s="1850"/>
      <c r="N15" s="1850"/>
      <c r="O15" s="1850"/>
      <c r="P15" s="1850"/>
      <c r="Q15" s="1850"/>
      <c r="R15" s="1850"/>
      <c r="S15" s="1850"/>
      <c r="T15" s="1850"/>
      <c r="U15" s="1850"/>
      <c r="V15" s="1850"/>
      <c r="W15" s="1850"/>
      <c r="X15" s="1850"/>
      <c r="Y15" s="1850"/>
      <c r="Z15" s="1850"/>
      <c r="AA15" s="1850"/>
      <c r="AB15" s="1850"/>
      <c r="AC15" s="1850"/>
      <c r="AD15" s="1850"/>
      <c r="AE15" s="1850"/>
      <c r="AF15" s="1850"/>
      <c r="AG15" s="1850"/>
      <c r="AH15" s="1850"/>
      <c r="AI15" s="1850"/>
      <c r="AJ15" s="1850"/>
      <c r="AK15" s="1850"/>
      <c r="AL15" s="1850"/>
      <c r="AM15" s="1850"/>
      <c r="AN15" s="1850"/>
      <c r="AO15" s="1850"/>
      <c r="AP15" s="1851"/>
      <c r="AQ15" s="1827"/>
      <c r="AR15" s="1827"/>
      <c r="AS15" s="1827"/>
    </row>
    <row r="16" spans="1:88" ht="18" hidden="1" customHeight="1">
      <c r="A16" s="1848" t="s">
        <v>1315</v>
      </c>
      <c r="B16" s="1861"/>
      <c r="C16" s="1844"/>
      <c r="D16" s="1862"/>
      <c r="E16" s="1862"/>
      <c r="F16" s="1862"/>
      <c r="G16" s="1844"/>
      <c r="H16" s="1844"/>
      <c r="I16" s="1844"/>
      <c r="J16" s="1844"/>
      <c r="K16" s="1862"/>
      <c r="L16" s="1862"/>
      <c r="M16" s="1862"/>
      <c r="N16" s="1862"/>
      <c r="O16" s="1862"/>
      <c r="P16" s="1844"/>
      <c r="Q16" s="1844"/>
      <c r="R16" s="1862"/>
      <c r="S16" s="1844"/>
      <c r="T16" s="1844"/>
      <c r="U16" s="1844"/>
      <c r="V16" s="1844"/>
      <c r="W16" s="1844"/>
      <c r="X16" s="1844"/>
      <c r="Y16" s="1844"/>
      <c r="Z16" s="1844"/>
      <c r="AA16" s="1844"/>
      <c r="AB16" s="1844"/>
      <c r="AC16" s="1844"/>
      <c r="AD16" s="1844"/>
      <c r="AE16" s="1844"/>
      <c r="AF16" s="1844"/>
      <c r="AG16" s="1844"/>
      <c r="AH16" s="1844"/>
      <c r="AI16" s="1844"/>
      <c r="AJ16" s="1844"/>
      <c r="AK16" s="1844"/>
      <c r="AL16" s="1844"/>
      <c r="AM16" s="1844"/>
      <c r="AN16" s="1844"/>
      <c r="AO16" s="1844"/>
      <c r="AP16" s="1863"/>
      <c r="AQ16" s="1827"/>
      <c r="AR16" s="1827"/>
      <c r="AS16" s="1827"/>
    </row>
    <row r="17" spans="1:47" ht="18" hidden="1" customHeight="1">
      <c r="A17" s="1848" t="s">
        <v>1316</v>
      </c>
      <c r="B17" s="1859"/>
      <c r="C17" s="1850"/>
      <c r="D17" s="1860"/>
      <c r="E17" s="1860"/>
      <c r="F17" s="1860"/>
      <c r="G17" s="1860"/>
      <c r="H17" s="1850"/>
      <c r="I17" s="1850"/>
      <c r="J17" s="1850"/>
      <c r="K17" s="1860"/>
      <c r="L17" s="1850"/>
      <c r="M17" s="1850"/>
      <c r="N17" s="1850"/>
      <c r="O17" s="1850"/>
      <c r="P17" s="1850"/>
      <c r="Q17" s="1850"/>
      <c r="R17" s="1850"/>
      <c r="S17" s="1850"/>
      <c r="T17" s="1850"/>
      <c r="U17" s="1850"/>
      <c r="V17" s="1850"/>
      <c r="W17" s="1860"/>
      <c r="X17" s="1850"/>
      <c r="Y17" s="1850"/>
      <c r="Z17" s="1850"/>
      <c r="AA17" s="1850"/>
      <c r="AB17" s="1850"/>
      <c r="AC17" s="1850"/>
      <c r="AD17" s="1850"/>
      <c r="AE17" s="1850"/>
      <c r="AF17" s="1850"/>
      <c r="AG17" s="1850"/>
      <c r="AH17" s="1850"/>
      <c r="AI17" s="1850"/>
      <c r="AJ17" s="1850"/>
      <c r="AK17" s="1850"/>
      <c r="AL17" s="1850"/>
      <c r="AM17" s="1860"/>
      <c r="AN17" s="1850"/>
      <c r="AO17" s="1850"/>
      <c r="AP17" s="1851"/>
      <c r="AQ17" s="1827"/>
      <c r="AR17" s="1827"/>
      <c r="AS17" s="1827"/>
    </row>
    <row r="18" spans="1:47" ht="18" hidden="1" customHeight="1">
      <c r="A18" s="1848" t="s">
        <v>178</v>
      </c>
      <c r="B18" s="1859"/>
      <c r="C18" s="1850"/>
      <c r="D18" s="1860"/>
      <c r="E18" s="1860"/>
      <c r="F18" s="1850"/>
      <c r="G18" s="1860"/>
      <c r="H18" s="1850"/>
      <c r="I18" s="1850"/>
      <c r="J18" s="1850"/>
      <c r="K18" s="1860"/>
      <c r="L18" s="1850"/>
      <c r="M18" s="1850"/>
      <c r="N18" s="1850"/>
      <c r="O18" s="1850"/>
      <c r="P18" s="1850"/>
      <c r="Q18" s="1850"/>
      <c r="R18" s="1850"/>
      <c r="S18" s="1850"/>
      <c r="T18" s="1850"/>
      <c r="U18" s="1850"/>
      <c r="V18" s="1850"/>
      <c r="W18" s="1850"/>
      <c r="X18" s="1850"/>
      <c r="Y18" s="1850"/>
      <c r="Z18" s="1850"/>
      <c r="AA18" s="1850"/>
      <c r="AB18" s="1850"/>
      <c r="AC18" s="1850"/>
      <c r="AD18" s="1850"/>
      <c r="AE18" s="1850"/>
      <c r="AF18" s="1850"/>
      <c r="AG18" s="1850"/>
      <c r="AH18" s="1850"/>
      <c r="AI18" s="1850"/>
      <c r="AJ18" s="1850"/>
      <c r="AK18" s="1850"/>
      <c r="AL18" s="1850"/>
      <c r="AM18" s="1850"/>
      <c r="AN18" s="1850"/>
      <c r="AO18" s="1850"/>
      <c r="AP18" s="1851"/>
      <c r="AQ18" s="1827"/>
      <c r="AR18" s="1827"/>
      <c r="AS18" s="1827"/>
    </row>
    <row r="19" spans="1:47" ht="18" hidden="1" customHeight="1">
      <c r="A19" s="1848" t="s">
        <v>1413</v>
      </c>
      <c r="B19" s="1859"/>
      <c r="C19" s="1850"/>
      <c r="D19" s="1860"/>
      <c r="E19" s="1860"/>
      <c r="F19" s="1850"/>
      <c r="G19" s="1850"/>
      <c r="H19" s="1850"/>
      <c r="I19" s="1850"/>
      <c r="J19" s="1850"/>
      <c r="K19" s="1860"/>
      <c r="L19" s="1850"/>
      <c r="M19" s="1850"/>
      <c r="N19" s="1850"/>
      <c r="O19" s="1852"/>
      <c r="P19" s="1850"/>
      <c r="Q19" s="1850"/>
      <c r="R19" s="1850"/>
      <c r="S19" s="1850"/>
      <c r="T19" s="1850"/>
      <c r="U19" s="1850"/>
      <c r="V19" s="1850"/>
      <c r="W19" s="1850"/>
      <c r="X19" s="1850"/>
      <c r="Y19" s="1850"/>
      <c r="Z19" s="1850"/>
      <c r="AA19" s="1850"/>
      <c r="AB19" s="1850"/>
      <c r="AC19" s="1850"/>
      <c r="AD19" s="1850"/>
      <c r="AE19" s="1852"/>
      <c r="AF19" s="1850"/>
      <c r="AG19" s="1850"/>
      <c r="AH19" s="1850"/>
      <c r="AI19" s="1850"/>
      <c r="AJ19" s="1850"/>
      <c r="AK19" s="1850"/>
      <c r="AL19" s="1852"/>
      <c r="AM19" s="1850"/>
      <c r="AN19" s="1850"/>
      <c r="AO19" s="1852"/>
      <c r="AP19" s="1851"/>
      <c r="AQ19" s="1827"/>
      <c r="AR19" s="1827"/>
      <c r="AS19" s="1827"/>
    </row>
    <row r="20" spans="1:47" ht="18" hidden="1" customHeight="1">
      <c r="A20" s="1848" t="s">
        <v>1318</v>
      </c>
      <c r="B20" s="1859"/>
      <c r="C20" s="1850"/>
      <c r="D20" s="1860"/>
      <c r="E20" s="1860"/>
      <c r="F20" s="1860"/>
      <c r="G20" s="1860"/>
      <c r="H20" s="1850"/>
      <c r="I20" s="1850"/>
      <c r="J20" s="1850"/>
      <c r="K20" s="1860"/>
      <c r="L20" s="1850"/>
      <c r="M20" s="1850"/>
      <c r="N20" s="1852"/>
      <c r="O20" s="1851"/>
      <c r="P20" s="1850"/>
      <c r="Q20" s="1850"/>
      <c r="R20" s="1850"/>
      <c r="S20" s="1850"/>
      <c r="T20" s="1850"/>
      <c r="U20" s="1850"/>
      <c r="V20" s="1850"/>
      <c r="W20" s="1860"/>
      <c r="X20" s="1850"/>
      <c r="Y20" s="1850"/>
      <c r="Z20" s="1850"/>
      <c r="AA20" s="1852"/>
      <c r="AB20" s="1850"/>
      <c r="AC20" s="1852"/>
      <c r="AD20" s="1850"/>
      <c r="AE20" s="1851"/>
      <c r="AF20" s="1864"/>
      <c r="AG20" s="1852"/>
      <c r="AH20" s="1850"/>
      <c r="AI20" s="1850"/>
      <c r="AJ20" s="1850"/>
      <c r="AK20" s="1852"/>
      <c r="AL20" s="1851"/>
      <c r="AM20" s="1864"/>
      <c r="AN20" s="1864"/>
      <c r="AO20" s="1851"/>
      <c r="AP20" s="1851"/>
    </row>
    <row r="21" spans="1:47" ht="18" hidden="1" customHeight="1">
      <c r="A21" s="1842" t="s">
        <v>1319</v>
      </c>
      <c r="B21" s="1865"/>
      <c r="C21" s="1866"/>
      <c r="D21" s="1867"/>
      <c r="E21" s="1856"/>
      <c r="F21" s="1867"/>
      <c r="G21" s="1856"/>
      <c r="H21" s="1857"/>
      <c r="I21" s="1857"/>
      <c r="J21" s="1856"/>
      <c r="K21" s="1857"/>
      <c r="L21" s="1857"/>
      <c r="M21" s="1856"/>
      <c r="N21" s="1857"/>
      <c r="O21" s="1867"/>
      <c r="P21" s="1867"/>
      <c r="Q21" s="1856"/>
      <c r="R21" s="1868"/>
      <c r="S21" s="1857"/>
      <c r="T21" s="1856"/>
      <c r="U21" s="1856"/>
      <c r="V21" s="1856"/>
      <c r="W21" s="1856"/>
      <c r="X21" s="1856"/>
      <c r="Y21" s="1857"/>
      <c r="Z21" s="1856"/>
      <c r="AA21" s="1857"/>
      <c r="AB21" s="1856"/>
      <c r="AC21" s="1857"/>
      <c r="AD21" s="1856"/>
      <c r="AE21" s="1857"/>
      <c r="AF21" s="1856"/>
      <c r="AG21" s="1857"/>
      <c r="AH21" s="1856"/>
      <c r="AI21" s="1856"/>
      <c r="AJ21" s="1856"/>
      <c r="AK21" s="1857"/>
      <c r="AL21" s="1857"/>
      <c r="AM21" s="1856"/>
      <c r="AN21" s="1856"/>
      <c r="AO21" s="1857"/>
      <c r="AP21" s="1857"/>
      <c r="AQ21" s="1832"/>
      <c r="AR21" s="1832"/>
      <c r="AS21" s="1832"/>
      <c r="AT21" s="1832"/>
      <c r="AU21" s="1832"/>
    </row>
    <row r="22" spans="1:47" ht="18" hidden="1" customHeight="1">
      <c r="A22" s="1848" t="s">
        <v>230</v>
      </c>
      <c r="B22" s="1869"/>
      <c r="C22" s="1870"/>
      <c r="D22" s="1871"/>
      <c r="E22" s="1872"/>
      <c r="F22" s="1851"/>
      <c r="G22" s="1872"/>
      <c r="H22" s="1851"/>
      <c r="I22" s="1851"/>
      <c r="J22" s="1872"/>
      <c r="K22" s="1851"/>
      <c r="L22" s="1851"/>
      <c r="M22" s="1872"/>
      <c r="N22" s="1851"/>
      <c r="O22" s="1872"/>
      <c r="P22" s="1851"/>
      <c r="Q22" s="1872"/>
      <c r="R22" s="1872"/>
      <c r="S22" s="1851"/>
      <c r="T22" s="1872"/>
      <c r="U22" s="1872"/>
      <c r="V22" s="1872"/>
      <c r="W22" s="1872"/>
      <c r="X22" s="1872"/>
      <c r="Y22" s="1851"/>
      <c r="Z22" s="1872"/>
      <c r="AA22" s="1851"/>
      <c r="AB22" s="1872"/>
      <c r="AC22" s="1851"/>
      <c r="AD22" s="1872"/>
      <c r="AE22" s="1851"/>
      <c r="AF22" s="1872"/>
      <c r="AG22" s="1851"/>
      <c r="AH22" s="1872"/>
      <c r="AI22" s="1872"/>
      <c r="AJ22" s="1872"/>
      <c r="AK22" s="1851"/>
      <c r="AL22" s="1851"/>
      <c r="AM22" s="1872"/>
      <c r="AN22" s="1872"/>
      <c r="AO22" s="1851"/>
      <c r="AP22" s="1851"/>
      <c r="AQ22" s="1827"/>
      <c r="AR22" s="1827"/>
      <c r="AS22" s="1827"/>
    </row>
    <row r="23" spans="1:47" ht="18" hidden="1" customHeight="1">
      <c r="A23" s="1848" t="s">
        <v>1320</v>
      </c>
      <c r="B23" s="1859"/>
      <c r="C23" s="1850"/>
      <c r="D23" s="1850"/>
      <c r="E23" s="1850"/>
      <c r="F23" s="1873"/>
      <c r="G23" s="1872"/>
      <c r="H23" s="1850"/>
      <c r="I23" s="1851"/>
      <c r="J23" s="1872"/>
      <c r="K23" s="1850"/>
      <c r="L23" s="1851"/>
      <c r="M23" s="1872"/>
      <c r="N23" s="1851"/>
      <c r="O23" s="1874"/>
      <c r="P23" s="1851"/>
      <c r="Q23" s="1872"/>
      <c r="R23" s="1860"/>
      <c r="S23" s="1851"/>
      <c r="T23" s="1872"/>
      <c r="U23" s="1872"/>
      <c r="V23" s="1872"/>
      <c r="W23" s="1872"/>
      <c r="X23" s="1850"/>
      <c r="Y23" s="1851"/>
      <c r="Z23" s="1872"/>
      <c r="AA23" s="1851"/>
      <c r="AB23" s="1850"/>
      <c r="AC23" s="1851"/>
      <c r="AD23" s="1872"/>
      <c r="AE23" s="1851"/>
      <c r="AF23" s="1872"/>
      <c r="AG23" s="1851"/>
      <c r="AH23" s="1872"/>
      <c r="AI23" s="1872"/>
      <c r="AJ23" s="1872"/>
      <c r="AK23" s="1850"/>
      <c r="AL23" s="1851"/>
      <c r="AM23" s="1872"/>
      <c r="AN23" s="1850"/>
      <c r="AO23" s="1850"/>
      <c r="AP23" s="1851"/>
      <c r="AQ23" s="1827"/>
      <c r="AR23" s="1827"/>
      <c r="AS23" s="1827"/>
    </row>
    <row r="24" spans="1:47" ht="18" hidden="1" customHeight="1">
      <c r="A24" s="1848" t="s">
        <v>1321</v>
      </c>
      <c r="B24" s="1859"/>
      <c r="C24" s="1850"/>
      <c r="D24" s="1850"/>
      <c r="E24" s="1850"/>
      <c r="F24" s="1860"/>
      <c r="G24" s="1850"/>
      <c r="H24" s="1850"/>
      <c r="I24" s="1850"/>
      <c r="J24" s="1850"/>
      <c r="K24" s="1850"/>
      <c r="L24" s="1850"/>
      <c r="M24" s="1850"/>
      <c r="N24" s="1850"/>
      <c r="O24" s="1860"/>
      <c r="P24" s="1851"/>
      <c r="Q24" s="1850"/>
      <c r="R24" s="1860"/>
      <c r="S24" s="1850"/>
      <c r="T24" s="1850"/>
      <c r="U24" s="1850"/>
      <c r="V24" s="1850"/>
      <c r="W24" s="1850"/>
      <c r="X24" s="1850"/>
      <c r="Y24" s="1850"/>
      <c r="Z24" s="1850"/>
      <c r="AA24" s="1850"/>
      <c r="AB24" s="1850"/>
      <c r="AC24" s="1850"/>
      <c r="AD24" s="1850"/>
      <c r="AE24" s="1851"/>
      <c r="AF24" s="1850"/>
      <c r="AG24" s="1851"/>
      <c r="AH24" s="1850"/>
      <c r="AI24" s="1850"/>
      <c r="AJ24" s="1850"/>
      <c r="AK24" s="1850"/>
      <c r="AL24" s="1850"/>
      <c r="AM24" s="1850"/>
      <c r="AN24" s="1850"/>
      <c r="AO24" s="1850"/>
      <c r="AP24" s="1851"/>
      <c r="AQ24" s="1827"/>
      <c r="AR24" s="1827"/>
      <c r="AS24" s="1827"/>
    </row>
    <row r="25" spans="1:47" ht="18" hidden="1" customHeight="1">
      <c r="A25" s="1848" t="s">
        <v>1322</v>
      </c>
      <c r="B25" s="1859"/>
      <c r="C25" s="1850"/>
      <c r="D25" s="1850"/>
      <c r="E25" s="1850"/>
      <c r="F25" s="1860"/>
      <c r="G25" s="1850"/>
      <c r="H25" s="1850"/>
      <c r="I25" s="1850"/>
      <c r="J25" s="1850"/>
      <c r="K25" s="1850"/>
      <c r="L25" s="1850"/>
      <c r="M25" s="1850"/>
      <c r="N25" s="1850"/>
      <c r="O25" s="1860"/>
      <c r="P25" s="1850"/>
      <c r="Q25" s="1850"/>
      <c r="R25" s="1860"/>
      <c r="S25" s="1850"/>
      <c r="T25" s="1850"/>
      <c r="U25" s="1850"/>
      <c r="V25" s="1850"/>
      <c r="W25" s="1850"/>
      <c r="X25" s="1850"/>
      <c r="Y25" s="1850"/>
      <c r="Z25" s="1850"/>
      <c r="AA25" s="1850"/>
      <c r="AB25" s="1850"/>
      <c r="AC25" s="1850"/>
      <c r="AD25" s="1850"/>
      <c r="AE25" s="1851"/>
      <c r="AF25" s="1850"/>
      <c r="AG25" s="1850"/>
      <c r="AH25" s="1850"/>
      <c r="AI25" s="1850"/>
      <c r="AJ25" s="1850"/>
      <c r="AK25" s="1850"/>
      <c r="AL25" s="1850"/>
      <c r="AM25" s="1850"/>
      <c r="AN25" s="1850"/>
      <c r="AO25" s="1850"/>
      <c r="AP25" s="1851"/>
      <c r="AQ25" s="1827"/>
      <c r="AR25" s="1827"/>
      <c r="AS25" s="1827"/>
    </row>
    <row r="26" spans="1:47" ht="18" hidden="1" customHeight="1">
      <c r="A26" s="1848" t="s">
        <v>1315</v>
      </c>
      <c r="B26" s="1859"/>
      <c r="C26" s="1850"/>
      <c r="D26" s="1860"/>
      <c r="E26" s="1860"/>
      <c r="F26" s="1860"/>
      <c r="G26" s="1850"/>
      <c r="H26" s="1850"/>
      <c r="I26" s="1850"/>
      <c r="J26" s="1850"/>
      <c r="K26" s="1860"/>
      <c r="L26" s="1860"/>
      <c r="M26" s="1860"/>
      <c r="N26" s="1860"/>
      <c r="O26" s="1850"/>
      <c r="P26" s="1850"/>
      <c r="Q26" s="1850"/>
      <c r="R26" s="1850"/>
      <c r="S26" s="1850"/>
      <c r="T26" s="1850"/>
      <c r="U26" s="1850"/>
      <c r="V26" s="1850"/>
      <c r="W26" s="1850"/>
      <c r="X26" s="1850"/>
      <c r="Y26" s="1850"/>
      <c r="Z26" s="1850"/>
      <c r="AA26" s="1850"/>
      <c r="AB26" s="1850"/>
      <c r="AC26" s="1850"/>
      <c r="AD26" s="1850"/>
      <c r="AE26" s="1850"/>
      <c r="AF26" s="1850"/>
      <c r="AG26" s="1850"/>
      <c r="AH26" s="1850"/>
      <c r="AI26" s="1850"/>
      <c r="AJ26" s="1850"/>
      <c r="AK26" s="1850"/>
      <c r="AL26" s="1850"/>
      <c r="AM26" s="1850"/>
      <c r="AN26" s="1850"/>
      <c r="AO26" s="1850"/>
      <c r="AP26" s="1851"/>
      <c r="AQ26" s="1827"/>
      <c r="AR26" s="1827"/>
      <c r="AS26" s="1827"/>
    </row>
    <row r="27" spans="1:47" ht="18" hidden="1" customHeight="1">
      <c r="A27" s="1848" t="s">
        <v>1323</v>
      </c>
      <c r="B27" s="1859"/>
      <c r="C27" s="1850"/>
      <c r="D27" s="1850"/>
      <c r="E27" s="1850"/>
      <c r="F27" s="1860"/>
      <c r="G27" s="1850"/>
      <c r="H27" s="1850"/>
      <c r="I27" s="1850"/>
      <c r="J27" s="1850"/>
      <c r="K27" s="1850"/>
      <c r="L27" s="1850"/>
      <c r="M27" s="1850"/>
      <c r="N27" s="1850"/>
      <c r="O27" s="1860"/>
      <c r="P27" s="1850"/>
      <c r="Q27" s="1850"/>
      <c r="R27" s="1860"/>
      <c r="S27" s="1850"/>
      <c r="T27" s="1850"/>
      <c r="U27" s="1850"/>
      <c r="V27" s="1850"/>
      <c r="W27" s="1850"/>
      <c r="X27" s="1850"/>
      <c r="Y27" s="1850"/>
      <c r="Z27" s="1850"/>
      <c r="AA27" s="1850"/>
      <c r="AB27" s="1850"/>
      <c r="AC27" s="1850"/>
      <c r="AD27" s="1850"/>
      <c r="AE27" s="1850"/>
      <c r="AF27" s="1850"/>
      <c r="AG27" s="1850"/>
      <c r="AH27" s="1850"/>
      <c r="AI27" s="1850"/>
      <c r="AJ27" s="1850"/>
      <c r="AK27" s="1850"/>
      <c r="AL27" s="1850"/>
      <c r="AM27" s="1850"/>
      <c r="AN27" s="1850"/>
      <c r="AO27" s="1850"/>
      <c r="AP27" s="1851"/>
      <c r="AQ27" s="1827"/>
      <c r="AR27" s="1827"/>
      <c r="AS27" s="1827"/>
    </row>
    <row r="28" spans="1:47" ht="18" hidden="1" customHeight="1">
      <c r="A28" s="1848" t="s">
        <v>1324</v>
      </c>
      <c r="B28" s="1859"/>
      <c r="C28" s="1850"/>
      <c r="D28" s="1850"/>
      <c r="E28" s="1850"/>
      <c r="F28" s="1860"/>
      <c r="G28" s="1850"/>
      <c r="H28" s="1850"/>
      <c r="I28" s="1850"/>
      <c r="J28" s="1850"/>
      <c r="K28" s="1850"/>
      <c r="L28" s="1850"/>
      <c r="M28" s="1850"/>
      <c r="N28" s="1850"/>
      <c r="O28" s="1860"/>
      <c r="P28" s="1850"/>
      <c r="Q28" s="1850"/>
      <c r="R28" s="1860"/>
      <c r="S28" s="1850"/>
      <c r="T28" s="1850"/>
      <c r="U28" s="1850"/>
      <c r="V28" s="1850"/>
      <c r="W28" s="1850"/>
      <c r="X28" s="1850"/>
      <c r="Y28" s="1850"/>
      <c r="Z28" s="1850"/>
      <c r="AA28" s="1850"/>
      <c r="AB28" s="1850"/>
      <c r="AC28" s="1850"/>
      <c r="AD28" s="1850"/>
      <c r="AE28" s="1850"/>
      <c r="AF28" s="1850"/>
      <c r="AG28" s="1850"/>
      <c r="AH28" s="1850"/>
      <c r="AI28" s="1850"/>
      <c r="AJ28" s="1850"/>
      <c r="AK28" s="1850"/>
      <c r="AL28" s="1850"/>
      <c r="AM28" s="1850"/>
      <c r="AN28" s="1850"/>
      <c r="AO28" s="1850"/>
      <c r="AP28" s="1851"/>
      <c r="AQ28" s="1827"/>
      <c r="AR28" s="1827"/>
      <c r="AS28" s="1827"/>
    </row>
    <row r="29" spans="1:47" ht="18" hidden="1" customHeight="1">
      <c r="A29" s="1848" t="s">
        <v>1325</v>
      </c>
      <c r="B29" s="1859"/>
      <c r="C29" s="1850"/>
      <c r="D29" s="1850"/>
      <c r="E29" s="1850"/>
      <c r="F29" s="1860"/>
      <c r="G29" s="1850"/>
      <c r="H29" s="1850"/>
      <c r="I29" s="1850"/>
      <c r="J29" s="1850"/>
      <c r="K29" s="1850"/>
      <c r="L29" s="1850"/>
      <c r="M29" s="1850"/>
      <c r="N29" s="1850"/>
      <c r="O29" s="1860"/>
      <c r="P29" s="1850"/>
      <c r="Q29" s="1850"/>
      <c r="R29" s="1860"/>
      <c r="S29" s="1850"/>
      <c r="T29" s="1850"/>
      <c r="U29" s="1850"/>
      <c r="V29" s="1850"/>
      <c r="W29" s="1850"/>
      <c r="X29" s="1850"/>
      <c r="Y29" s="1850"/>
      <c r="Z29" s="1850"/>
      <c r="AA29" s="1850"/>
      <c r="AB29" s="1850"/>
      <c r="AC29" s="1850"/>
      <c r="AD29" s="1850"/>
      <c r="AE29" s="1850"/>
      <c r="AF29" s="1850"/>
      <c r="AG29" s="1850"/>
      <c r="AH29" s="1850"/>
      <c r="AI29" s="1850"/>
      <c r="AJ29" s="1850"/>
      <c r="AK29" s="1850"/>
      <c r="AL29" s="1850"/>
      <c r="AM29" s="1850"/>
      <c r="AN29" s="1850"/>
      <c r="AO29" s="1850"/>
      <c r="AP29" s="1851"/>
      <c r="AQ29" s="1827"/>
      <c r="AR29" s="1827"/>
      <c r="AS29" s="1827"/>
    </row>
    <row r="30" spans="1:47" ht="18" hidden="1" customHeight="1">
      <c r="A30" s="1848" t="s">
        <v>1326</v>
      </c>
      <c r="B30" s="1859"/>
      <c r="C30" s="1850"/>
      <c r="D30" s="1850"/>
      <c r="E30" s="1850"/>
      <c r="F30" s="1860"/>
      <c r="G30" s="1850"/>
      <c r="H30" s="1850"/>
      <c r="I30" s="1850"/>
      <c r="J30" s="1850"/>
      <c r="K30" s="1850"/>
      <c r="L30" s="1850"/>
      <c r="M30" s="1850"/>
      <c r="N30" s="1850"/>
      <c r="O30" s="1860"/>
      <c r="P30" s="1850"/>
      <c r="Q30" s="1850"/>
      <c r="R30" s="1860"/>
      <c r="S30" s="1850"/>
      <c r="T30" s="1850"/>
      <c r="U30" s="1850"/>
      <c r="V30" s="1850"/>
      <c r="W30" s="1850"/>
      <c r="X30" s="1850"/>
      <c r="Y30" s="1850"/>
      <c r="Z30" s="1850"/>
      <c r="AA30" s="1850"/>
      <c r="AB30" s="1850"/>
      <c r="AC30" s="1850"/>
      <c r="AD30" s="1850"/>
      <c r="AE30" s="1850"/>
      <c r="AF30" s="1850"/>
      <c r="AG30" s="1850"/>
      <c r="AH30" s="1850"/>
      <c r="AI30" s="1850"/>
      <c r="AJ30" s="1850"/>
      <c r="AK30" s="1850"/>
      <c r="AL30" s="1850"/>
      <c r="AM30" s="1850"/>
      <c r="AN30" s="1850"/>
      <c r="AO30" s="1850"/>
      <c r="AP30" s="1851"/>
      <c r="AQ30" s="1827"/>
      <c r="AR30" s="1827"/>
      <c r="AS30" s="1827"/>
    </row>
    <row r="31" spans="1:47" ht="18" hidden="1" customHeight="1">
      <c r="A31" s="1848" t="s">
        <v>231</v>
      </c>
      <c r="B31" s="1859"/>
      <c r="C31" s="1850"/>
      <c r="D31" s="1860"/>
      <c r="E31" s="1850"/>
      <c r="F31" s="1860"/>
      <c r="G31" s="1850"/>
      <c r="H31" s="1850"/>
      <c r="I31" s="1850"/>
      <c r="J31" s="1850"/>
      <c r="K31" s="1850"/>
      <c r="L31" s="1850"/>
      <c r="M31" s="1850"/>
      <c r="N31" s="1850"/>
      <c r="O31" s="1860"/>
      <c r="P31" s="1850"/>
      <c r="Q31" s="1850"/>
      <c r="R31" s="1860"/>
      <c r="S31" s="1850"/>
      <c r="T31" s="1850"/>
      <c r="U31" s="1850"/>
      <c r="V31" s="1850"/>
      <c r="W31" s="1850"/>
      <c r="X31" s="1850"/>
      <c r="Y31" s="1850"/>
      <c r="Z31" s="1850"/>
      <c r="AA31" s="1850"/>
      <c r="AB31" s="1850"/>
      <c r="AC31" s="1850"/>
      <c r="AD31" s="1850"/>
      <c r="AE31" s="1850"/>
      <c r="AF31" s="1850"/>
      <c r="AG31" s="1850"/>
      <c r="AH31" s="1850"/>
      <c r="AI31" s="1850"/>
      <c r="AJ31" s="1850"/>
      <c r="AK31" s="1850"/>
      <c r="AL31" s="1850"/>
      <c r="AM31" s="1850"/>
      <c r="AN31" s="1850"/>
      <c r="AO31" s="1850"/>
      <c r="AP31" s="1875"/>
      <c r="AQ31" s="1827"/>
      <c r="AR31" s="1827"/>
      <c r="AS31" s="1827"/>
    </row>
    <row r="32" spans="1:47" ht="19.5" customHeight="1">
      <c r="A32" s="2557" t="s">
        <v>706</v>
      </c>
      <c r="B32" s="1834">
        <f>SUM(B33+B34+B37+B43+B50+B53+B57+B58+B63+B64+B65+B66+B67)</f>
        <v>691</v>
      </c>
      <c r="C32" s="2559"/>
      <c r="D32" s="1836">
        <f>SUM(D33+D34+D37+D43+D50+D53+D57+D58+D63+D64+D65+D66+D67)</f>
        <v>432</v>
      </c>
      <c r="E32" s="1837">
        <f>SUM(E33+E34+E37+E43+E50+E53+E57+E58+E63+E64+E65+E66+E67)</f>
        <v>60</v>
      </c>
      <c r="F32" s="1837">
        <f>SUM(F33+F34+F37+F43+F50+F53+F57+F58+F63+F64+F65+F66+F67)</f>
        <v>199</v>
      </c>
      <c r="G32" s="1837">
        <f>SUM(G33+G34+G37+G43+G50+G53+G57+G58+G63+G64+G65+G66+G67)</f>
        <v>8</v>
      </c>
      <c r="H32" s="1837">
        <f>SUM(H33+H34+H37+H43+H50+H53+H57+H58+H63+H64+H65+H66+H67)</f>
        <v>8</v>
      </c>
      <c r="I32" s="1838"/>
      <c r="J32" s="2559"/>
      <c r="K32" s="2559">
        <f t="shared" ref="K32:Z32" si="0">SUM(K33+K34+K37+K43+K50+K53+K57+K58+K63+K64+K65+K66+K67)</f>
        <v>180</v>
      </c>
      <c r="L32" s="2559">
        <f t="shared" si="0"/>
        <v>145</v>
      </c>
      <c r="M32" s="2559">
        <f t="shared" si="0"/>
        <v>9</v>
      </c>
      <c r="N32" s="2559">
        <f t="shared" si="0"/>
        <v>26</v>
      </c>
      <c r="O32" s="2559">
        <f t="shared" si="0"/>
        <v>130</v>
      </c>
      <c r="P32" s="2559">
        <f t="shared" si="0"/>
        <v>52</v>
      </c>
      <c r="Q32" s="2559">
        <f t="shared" si="0"/>
        <v>9</v>
      </c>
      <c r="R32" s="2559">
        <f t="shared" si="0"/>
        <v>69</v>
      </c>
      <c r="S32" s="2559">
        <f t="shared" si="0"/>
        <v>303</v>
      </c>
      <c r="T32" s="2559">
        <f t="shared" si="0"/>
        <v>205</v>
      </c>
      <c r="U32" s="2559">
        <f t="shared" si="0"/>
        <v>36</v>
      </c>
      <c r="V32" s="2559">
        <f t="shared" si="0"/>
        <v>62</v>
      </c>
      <c r="W32" s="2559">
        <f t="shared" si="0"/>
        <v>39</v>
      </c>
      <c r="X32" s="2559">
        <f t="shared" si="0"/>
        <v>13</v>
      </c>
      <c r="Y32" s="2559">
        <f t="shared" si="0"/>
        <v>4</v>
      </c>
      <c r="Z32" s="2559">
        <f t="shared" si="0"/>
        <v>22</v>
      </c>
      <c r="AA32" s="2559"/>
      <c r="AB32" s="2559"/>
      <c r="AC32" s="2559"/>
      <c r="AD32" s="2559"/>
      <c r="AE32" s="2559"/>
      <c r="AF32" s="2559"/>
      <c r="AG32" s="2559"/>
      <c r="AH32" s="2559"/>
      <c r="AI32" s="2559"/>
      <c r="AJ32" s="2559"/>
      <c r="AK32" s="2559"/>
      <c r="AL32" s="2559"/>
      <c r="AM32" s="2559">
        <f>SUM(AM33+AM34+AM37+AM43+AM50+AM53+AM57+AM58+AM63+AM64+AM65+AM66+AM67)</f>
        <v>30</v>
      </c>
      <c r="AN32" s="2559">
        <f>SUM(AN33+AN34+AN37+AN43+AN50+AN53+AN57+AN58+AN63+AN64+AN65+AN66+AN67)</f>
        <v>9</v>
      </c>
      <c r="AO32" s="1836">
        <f>SUM(AO33+AO34+AO37+AO43+AO50+AO53+AO57+AO58+AO63+AO64+AO65+AO66+AO67)</f>
        <v>2</v>
      </c>
      <c r="AP32" s="2560">
        <f>SUM(AP33+AP34+AP37+AP43+AP50+AP53+AP57+AP58+AP63+AP64+AP65+AP66+AP67)</f>
        <v>19</v>
      </c>
    </row>
    <row r="33" spans="1:44" ht="15" customHeight="1">
      <c r="A33" s="1880" t="s">
        <v>729</v>
      </c>
      <c r="B33" s="1876">
        <f>SUM(G33+K33+O33+S33+W33+AA33+AE33+AI33+AM33)</f>
        <v>50</v>
      </c>
      <c r="C33" s="1854"/>
      <c r="D33" s="1877">
        <f>SUM(H33+L33+P33+T33+X33+AB33+AF33+AJ33+AN33)</f>
        <v>48</v>
      </c>
      <c r="E33" s="1877">
        <f>SUM(I33+M33+Q33+U33+Y33+AC33+AG33+AK33+AO33)</f>
        <v>2</v>
      </c>
      <c r="F33" s="1854"/>
      <c r="G33" s="1877">
        <f>SUM(H33:J33)</f>
        <v>6</v>
      </c>
      <c r="H33" s="1877">
        <v>6</v>
      </c>
      <c r="I33" s="1854"/>
      <c r="J33" s="1854"/>
      <c r="K33" s="1877">
        <f>SUM(L33:N33)</f>
        <v>18</v>
      </c>
      <c r="L33" s="1877">
        <v>18</v>
      </c>
      <c r="M33" s="1854"/>
      <c r="N33" s="1854"/>
      <c r="O33" s="1854"/>
      <c r="P33" s="1854"/>
      <c r="Q33" s="1854"/>
      <c r="R33" s="1854"/>
      <c r="S33" s="1877">
        <f>SUM(T33:V33)</f>
        <v>26</v>
      </c>
      <c r="T33" s="1877">
        <v>24</v>
      </c>
      <c r="U33" s="1877">
        <v>2</v>
      </c>
      <c r="V33" s="1854"/>
      <c r="W33" s="1877"/>
      <c r="X33" s="1877"/>
      <c r="Y33" s="1854"/>
      <c r="Z33" s="1854"/>
      <c r="AA33" s="1854"/>
      <c r="AB33" s="1854"/>
      <c r="AC33" s="1854"/>
      <c r="AD33" s="1854"/>
      <c r="AE33" s="1854"/>
      <c r="AF33" s="1854"/>
      <c r="AG33" s="1854"/>
      <c r="AH33" s="1854"/>
      <c r="AI33" s="1854"/>
      <c r="AJ33" s="1854"/>
      <c r="AK33" s="1854"/>
      <c r="AL33" s="1854"/>
      <c r="AM33" s="1854"/>
      <c r="AN33" s="1854"/>
      <c r="AO33" s="1854"/>
      <c r="AP33" s="1858"/>
      <c r="AQ33" s="1881"/>
      <c r="AR33" s="1881"/>
    </row>
    <row r="34" spans="1:44" ht="15" customHeight="1">
      <c r="A34" s="1880" t="s">
        <v>1184</v>
      </c>
      <c r="B34" s="1876">
        <f>SUM(G34+K34+O34+S34+W34+AA34+AE34+AI34+AM34)</f>
        <v>10</v>
      </c>
      <c r="C34" s="1854"/>
      <c r="D34" s="1877">
        <f>SUM(H34+L34+P34+T34+X34+AB34+AF34+AJ34+AN34)</f>
        <v>3</v>
      </c>
      <c r="E34" s="1877">
        <f>SUM(I34+M34+Q34+U34+Y34+AC34+AG34+AK34+AO34)</f>
        <v>7</v>
      </c>
      <c r="F34" s="1877"/>
      <c r="G34" s="1877"/>
      <c r="H34" s="1854"/>
      <c r="I34" s="1854"/>
      <c r="J34" s="1854"/>
      <c r="K34" s="1901">
        <f>SUM(L34:N34)</f>
        <v>1</v>
      </c>
      <c r="L34" s="1854">
        <v>1</v>
      </c>
      <c r="M34" s="1854"/>
      <c r="N34" s="1877"/>
      <c r="O34" s="1854">
        <f>SUM(P34:R34)</f>
        <v>3</v>
      </c>
      <c r="P34" s="1854"/>
      <c r="Q34" s="1854">
        <v>3</v>
      </c>
      <c r="R34" s="1854"/>
      <c r="S34" s="1901">
        <f>SUM(T34:V34)</f>
        <v>6</v>
      </c>
      <c r="T34" s="1877">
        <v>2</v>
      </c>
      <c r="U34" s="1854">
        <v>4</v>
      </c>
      <c r="V34" s="1877"/>
      <c r="W34" s="1877"/>
      <c r="X34" s="1854"/>
      <c r="Y34" s="1854"/>
      <c r="Z34" s="1854"/>
      <c r="AA34" s="1854"/>
      <c r="AB34" s="1854"/>
      <c r="AC34" s="1854"/>
      <c r="AD34" s="1854"/>
      <c r="AE34" s="1854"/>
      <c r="AF34" s="1854"/>
      <c r="AG34" s="1854"/>
      <c r="AH34" s="1854"/>
      <c r="AI34" s="1877"/>
      <c r="AJ34" s="1877"/>
      <c r="AK34" s="1854"/>
      <c r="AL34" s="1854"/>
      <c r="AM34" s="1854"/>
      <c r="AN34" s="1854"/>
      <c r="AO34" s="1854"/>
      <c r="AP34" s="1858"/>
    </row>
    <row r="35" spans="1:44" ht="15" customHeight="1">
      <c r="A35" s="1882" t="s">
        <v>18</v>
      </c>
      <c r="B35" s="1883"/>
      <c r="C35" s="1884"/>
      <c r="D35" s="1885"/>
      <c r="E35" s="1886"/>
      <c r="F35" s="1885"/>
      <c r="G35" s="1877"/>
      <c r="H35" s="1884"/>
      <c r="I35" s="1884"/>
      <c r="J35" s="1884"/>
      <c r="K35" s="1885"/>
      <c r="L35" s="1884"/>
      <c r="M35" s="1884"/>
      <c r="N35" s="1885"/>
      <c r="O35" s="1884"/>
      <c r="P35" s="1884"/>
      <c r="Q35" s="1884"/>
      <c r="R35" s="1884"/>
      <c r="S35" s="1885"/>
      <c r="T35" s="1885"/>
      <c r="U35" s="1884"/>
      <c r="V35" s="1885"/>
      <c r="W35" s="1885"/>
      <c r="X35" s="1884"/>
      <c r="Y35" s="1884"/>
      <c r="Z35" s="1884"/>
      <c r="AA35" s="1884"/>
      <c r="AB35" s="1884"/>
      <c r="AC35" s="1884"/>
      <c r="AD35" s="1884"/>
      <c r="AE35" s="1884"/>
      <c r="AF35" s="1884"/>
      <c r="AG35" s="1884"/>
      <c r="AH35" s="1884"/>
      <c r="AI35" s="1885"/>
      <c r="AJ35" s="1885"/>
      <c r="AK35" s="1884"/>
      <c r="AL35" s="1884"/>
      <c r="AM35" s="1884"/>
      <c r="AN35" s="1884"/>
      <c r="AO35" s="1884"/>
      <c r="AP35" s="1887"/>
    </row>
    <row r="36" spans="1:44" ht="15" customHeight="1">
      <c r="A36" s="1882" t="s">
        <v>19</v>
      </c>
      <c r="B36" s="1883"/>
      <c r="C36" s="1884"/>
      <c r="D36" s="1885"/>
      <c r="E36" s="1886"/>
      <c r="F36" s="1885"/>
      <c r="G36" s="1884"/>
      <c r="H36" s="1884"/>
      <c r="I36" s="1884"/>
      <c r="J36" s="1884"/>
      <c r="K36" s="1885"/>
      <c r="L36" s="1884"/>
      <c r="M36" s="1884"/>
      <c r="N36" s="1885"/>
      <c r="O36" s="1884"/>
      <c r="P36" s="1884"/>
      <c r="Q36" s="1884"/>
      <c r="R36" s="1884"/>
      <c r="S36" s="1885"/>
      <c r="T36" s="1885"/>
      <c r="U36" s="1884"/>
      <c r="V36" s="1885"/>
      <c r="W36" s="1884"/>
      <c r="X36" s="1884"/>
      <c r="Y36" s="1884"/>
      <c r="Z36" s="1884"/>
      <c r="AA36" s="1884"/>
      <c r="AB36" s="1884"/>
      <c r="AC36" s="1884"/>
      <c r="AD36" s="1884"/>
      <c r="AE36" s="1884"/>
      <c r="AF36" s="1884"/>
      <c r="AG36" s="1884"/>
      <c r="AH36" s="1884"/>
      <c r="AI36" s="1885"/>
      <c r="AJ36" s="1884"/>
      <c r="AK36" s="1884"/>
      <c r="AL36" s="1884"/>
      <c r="AM36" s="1884"/>
      <c r="AN36" s="1884"/>
      <c r="AO36" s="1884"/>
      <c r="AP36" s="1887"/>
    </row>
    <row r="37" spans="1:44" ht="15" customHeight="1">
      <c r="A37" s="1880" t="s">
        <v>730</v>
      </c>
      <c r="B37" s="1876">
        <f>SUM(G37+K37+O37+S37+W37+AA37+AE37+AI37+AM37)</f>
        <v>82</v>
      </c>
      <c r="C37" s="1854"/>
      <c r="D37" s="1877">
        <f>SUM(H37+L37+P37+T37+X37+AB37+AF37+AJ37+AN37)</f>
        <v>53</v>
      </c>
      <c r="E37" s="1877">
        <f>SUM(I37+M37+Q37+U37+Y37+AC37+AG37+AK37+AO37)</f>
        <v>22</v>
      </c>
      <c r="F37" s="1877">
        <f>SUM(J37+N37+R37+V37+Z37+AD37+AH37+AL37+AP37)</f>
        <v>7</v>
      </c>
      <c r="G37" s="1854"/>
      <c r="H37" s="1854"/>
      <c r="I37" s="1854"/>
      <c r="J37" s="1854"/>
      <c r="K37" s="1877">
        <f>SUM(L37:N37)</f>
        <v>13</v>
      </c>
      <c r="L37" s="1877">
        <v>8</v>
      </c>
      <c r="M37" s="1877">
        <v>4</v>
      </c>
      <c r="N37" s="1877">
        <v>1</v>
      </c>
      <c r="O37" s="1877">
        <f>SUM(P37:R37)</f>
        <v>4</v>
      </c>
      <c r="P37" s="1877">
        <v>3</v>
      </c>
      <c r="Q37" s="1854"/>
      <c r="R37" s="1877">
        <v>1</v>
      </c>
      <c r="S37" s="1877">
        <f>SUM(T37:V37)</f>
        <v>53</v>
      </c>
      <c r="T37" s="1877">
        <v>33</v>
      </c>
      <c r="U37" s="1877">
        <v>16</v>
      </c>
      <c r="V37" s="1877">
        <v>4</v>
      </c>
      <c r="W37" s="1877">
        <f>SUM(X37:Z37)</f>
        <v>10</v>
      </c>
      <c r="X37" s="1877">
        <v>7</v>
      </c>
      <c r="Y37" s="1877">
        <v>2</v>
      </c>
      <c r="Z37" s="1877">
        <v>1</v>
      </c>
      <c r="AA37" s="1854"/>
      <c r="AB37" s="1854"/>
      <c r="AC37" s="1854"/>
      <c r="AD37" s="1854"/>
      <c r="AE37" s="1854"/>
      <c r="AF37" s="1854"/>
      <c r="AG37" s="1854"/>
      <c r="AH37" s="1854"/>
      <c r="AI37" s="1854"/>
      <c r="AJ37" s="1854"/>
      <c r="AK37" s="1854"/>
      <c r="AL37" s="1854"/>
      <c r="AM37" s="1877">
        <f>SUM(AN37:AP37)</f>
        <v>2</v>
      </c>
      <c r="AN37" s="1854">
        <v>2</v>
      </c>
      <c r="AO37" s="1877"/>
      <c r="AP37" s="1858"/>
    </row>
    <row r="38" spans="1:44" ht="15" customHeight="1">
      <c r="A38" s="1882" t="s">
        <v>1149</v>
      </c>
      <c r="B38" s="1888"/>
      <c r="C38" s="1884"/>
      <c r="D38" s="1884"/>
      <c r="E38" s="1884"/>
      <c r="F38" s="1884"/>
      <c r="G38" s="1884"/>
      <c r="H38" s="1884"/>
      <c r="I38" s="1884"/>
      <c r="J38" s="1884"/>
      <c r="K38" s="1884"/>
      <c r="L38" s="1884"/>
      <c r="M38" s="1884"/>
      <c r="N38" s="1884"/>
      <c r="O38" s="1884"/>
      <c r="P38" s="1884"/>
      <c r="Q38" s="1884"/>
      <c r="R38" s="1884"/>
      <c r="S38" s="1884"/>
      <c r="T38" s="1884"/>
      <c r="U38" s="1884"/>
      <c r="V38" s="1884"/>
      <c r="W38" s="1884"/>
      <c r="X38" s="1884"/>
      <c r="Y38" s="1884"/>
      <c r="Z38" s="1884"/>
      <c r="AA38" s="1884"/>
      <c r="AB38" s="1884"/>
      <c r="AC38" s="1884"/>
      <c r="AD38" s="1884"/>
      <c r="AE38" s="1884"/>
      <c r="AF38" s="1884"/>
      <c r="AG38" s="1884"/>
      <c r="AH38" s="1884"/>
      <c r="AI38" s="1884"/>
      <c r="AJ38" s="1884"/>
      <c r="AK38" s="1884"/>
      <c r="AL38" s="1884"/>
      <c r="AM38" s="1884"/>
      <c r="AN38" s="1884"/>
      <c r="AO38" s="1884"/>
      <c r="AP38" s="1887"/>
    </row>
    <row r="39" spans="1:44" ht="15" customHeight="1">
      <c r="A39" s="1882" t="s">
        <v>1210</v>
      </c>
      <c r="B39" s="1888"/>
      <c r="C39" s="1884"/>
      <c r="D39" s="1884"/>
      <c r="E39" s="1884"/>
      <c r="F39" s="1884"/>
      <c r="G39" s="1884"/>
      <c r="H39" s="1884"/>
      <c r="I39" s="1884"/>
      <c r="J39" s="1884"/>
      <c r="K39" s="1884"/>
      <c r="L39" s="1884"/>
      <c r="M39" s="1884"/>
      <c r="N39" s="1884"/>
      <c r="O39" s="1884"/>
      <c r="P39" s="1884"/>
      <c r="Q39" s="1884"/>
      <c r="R39" s="1884"/>
      <c r="S39" s="1884"/>
      <c r="T39" s="1884"/>
      <c r="U39" s="1884"/>
      <c r="V39" s="1884"/>
      <c r="W39" s="1884"/>
      <c r="X39" s="1884"/>
      <c r="Y39" s="1884"/>
      <c r="Z39" s="1884"/>
      <c r="AA39" s="1884"/>
      <c r="AB39" s="1884"/>
      <c r="AC39" s="1884"/>
      <c r="AD39" s="1884"/>
      <c r="AE39" s="1884"/>
      <c r="AF39" s="1884"/>
      <c r="AG39" s="1884"/>
      <c r="AH39" s="1884"/>
      <c r="AI39" s="1884"/>
      <c r="AJ39" s="1884"/>
      <c r="AK39" s="1884"/>
      <c r="AL39" s="1884"/>
      <c r="AM39" s="1884"/>
      <c r="AN39" s="1884"/>
      <c r="AO39" s="1884"/>
      <c r="AP39" s="1887"/>
    </row>
    <row r="40" spans="1:44" ht="15" customHeight="1">
      <c r="A40" s="1882" t="s">
        <v>1211</v>
      </c>
      <c r="B40" s="1888"/>
      <c r="C40" s="1884"/>
      <c r="D40" s="1884"/>
      <c r="E40" s="1884"/>
      <c r="F40" s="1884"/>
      <c r="G40" s="1884"/>
      <c r="H40" s="1884"/>
      <c r="I40" s="1884"/>
      <c r="J40" s="1884"/>
      <c r="K40" s="1884"/>
      <c r="L40" s="1884"/>
      <c r="M40" s="1884"/>
      <c r="N40" s="1884"/>
      <c r="O40" s="1884"/>
      <c r="P40" s="1884"/>
      <c r="Q40" s="1884"/>
      <c r="R40" s="1884"/>
      <c r="S40" s="1884"/>
      <c r="T40" s="1884"/>
      <c r="U40" s="1884"/>
      <c r="V40" s="1884"/>
      <c r="W40" s="1884"/>
      <c r="X40" s="1884"/>
      <c r="Y40" s="1884"/>
      <c r="Z40" s="1884"/>
      <c r="AA40" s="1884"/>
      <c r="AB40" s="1884"/>
      <c r="AC40" s="1884"/>
      <c r="AD40" s="1884"/>
      <c r="AE40" s="1884"/>
      <c r="AF40" s="1884"/>
      <c r="AG40" s="1884"/>
      <c r="AH40" s="1884"/>
      <c r="AI40" s="1884"/>
      <c r="AJ40" s="1884"/>
      <c r="AK40" s="1884"/>
      <c r="AL40" s="1884"/>
      <c r="AM40" s="1884"/>
      <c r="AN40" s="1884"/>
      <c r="AO40" s="1884"/>
      <c r="AP40" s="1887"/>
    </row>
    <row r="41" spans="1:44" ht="15" customHeight="1">
      <c r="A41" s="1882" t="s">
        <v>1215</v>
      </c>
      <c r="B41" s="1888"/>
      <c r="C41" s="1884"/>
      <c r="D41" s="1884"/>
      <c r="E41" s="1884"/>
      <c r="F41" s="1884"/>
      <c r="G41" s="1884"/>
      <c r="H41" s="1884"/>
      <c r="I41" s="1884"/>
      <c r="J41" s="1884"/>
      <c r="K41" s="1884"/>
      <c r="L41" s="1884"/>
      <c r="M41" s="1884"/>
      <c r="N41" s="1884"/>
      <c r="O41" s="1884"/>
      <c r="P41" s="1884"/>
      <c r="Q41" s="1884"/>
      <c r="R41" s="1884"/>
      <c r="S41" s="1884"/>
      <c r="T41" s="1884"/>
      <c r="U41" s="1884"/>
      <c r="V41" s="1884"/>
      <c r="W41" s="1884"/>
      <c r="X41" s="1884"/>
      <c r="Y41" s="1884"/>
      <c r="Z41" s="1884"/>
      <c r="AA41" s="1884"/>
      <c r="AB41" s="1884"/>
      <c r="AC41" s="1884"/>
      <c r="AD41" s="1884"/>
      <c r="AE41" s="1884"/>
      <c r="AF41" s="1884"/>
      <c r="AG41" s="1884"/>
      <c r="AH41" s="1884"/>
      <c r="AI41" s="1884"/>
      <c r="AJ41" s="1884"/>
      <c r="AK41" s="1884"/>
      <c r="AL41" s="1884"/>
      <c r="AM41" s="1884"/>
      <c r="AN41" s="1884"/>
      <c r="AO41" s="1884"/>
      <c r="AP41" s="1887"/>
    </row>
    <row r="42" spans="1:44" ht="15" customHeight="1">
      <c r="A42" s="1882" t="s">
        <v>1212</v>
      </c>
      <c r="B42" s="1888"/>
      <c r="C42" s="1884"/>
      <c r="D42" s="1884"/>
      <c r="E42" s="1884"/>
      <c r="F42" s="1884"/>
      <c r="G42" s="1884"/>
      <c r="H42" s="1884"/>
      <c r="I42" s="1884"/>
      <c r="J42" s="1884"/>
      <c r="K42" s="1884"/>
      <c r="L42" s="1884"/>
      <c r="M42" s="1884"/>
      <c r="N42" s="1884"/>
      <c r="O42" s="1884"/>
      <c r="P42" s="1884"/>
      <c r="Q42" s="1884"/>
      <c r="R42" s="1884"/>
      <c r="S42" s="1884"/>
      <c r="T42" s="1884"/>
      <c r="U42" s="1884"/>
      <c r="V42" s="1884"/>
      <c r="W42" s="1884"/>
      <c r="X42" s="1884"/>
      <c r="Y42" s="1884"/>
      <c r="Z42" s="1884"/>
      <c r="AA42" s="1884"/>
      <c r="AB42" s="1884"/>
      <c r="AC42" s="1884"/>
      <c r="AD42" s="1884"/>
      <c r="AE42" s="1884"/>
      <c r="AF42" s="1884"/>
      <c r="AG42" s="1884"/>
      <c r="AH42" s="1884"/>
      <c r="AI42" s="1884"/>
      <c r="AJ42" s="1884"/>
      <c r="AK42" s="1884"/>
      <c r="AL42" s="1884"/>
      <c r="AM42" s="1884"/>
      <c r="AN42" s="1884"/>
      <c r="AO42" s="1884"/>
      <c r="AP42" s="1887"/>
    </row>
    <row r="43" spans="1:44" ht="15" customHeight="1">
      <c r="A43" s="1880" t="s">
        <v>232</v>
      </c>
      <c r="B43" s="1876">
        <f>SUM(D43:F43)</f>
        <v>72</v>
      </c>
      <c r="C43" s="1854"/>
      <c r="D43" s="1878">
        <f>SUM(H43+L43+P43+T43+X43+AB43+AF43+AJ43+AN43)</f>
        <v>51</v>
      </c>
      <c r="E43" s="1878">
        <f>SUM(I43+M43+Q43+U43+Y43+AC43+AG43+AK43+AO43)</f>
        <v>2</v>
      </c>
      <c r="F43" s="1879">
        <f>SUM(J43+N43+R43+V43+Z43+AD43+AH43+AL43+AP43)</f>
        <v>19</v>
      </c>
      <c r="G43" s="1854"/>
      <c r="H43" s="1854"/>
      <c r="I43" s="1854"/>
      <c r="J43" s="1854"/>
      <c r="K43" s="1854">
        <f>SUM(K44:K49)</f>
        <v>18</v>
      </c>
      <c r="L43" s="1854">
        <f>SUM(L44:L49)</f>
        <v>16</v>
      </c>
      <c r="M43" s="1854">
        <f>SUM(M44:M49)</f>
        <v>1</v>
      </c>
      <c r="N43" s="1854">
        <f>SUM(N44:N49)</f>
        <v>1</v>
      </c>
      <c r="O43" s="1854"/>
      <c r="P43" s="1854"/>
      <c r="Q43" s="1854"/>
      <c r="R43" s="1854"/>
      <c r="S43" s="1877">
        <f t="shared" ref="S43:Y43" si="1">SUM(S44:S49)</f>
        <v>51</v>
      </c>
      <c r="T43" s="1877">
        <f t="shared" si="1"/>
        <v>35</v>
      </c>
      <c r="U43" s="1877"/>
      <c r="V43" s="1877">
        <f t="shared" si="1"/>
        <v>16</v>
      </c>
      <c r="W43" s="1877">
        <f t="shared" si="1"/>
        <v>3</v>
      </c>
      <c r="X43" s="1877"/>
      <c r="Y43" s="1877">
        <f t="shared" si="1"/>
        <v>1</v>
      </c>
      <c r="Z43" s="1877">
        <f>SUM(Z44:Z49)</f>
        <v>2</v>
      </c>
      <c r="AA43" s="1877"/>
      <c r="AB43" s="1877"/>
      <c r="AC43" s="1854"/>
      <c r="AD43" s="1854"/>
      <c r="AE43" s="1877"/>
      <c r="AF43" s="1877"/>
      <c r="AG43" s="1854"/>
      <c r="AH43" s="1877"/>
      <c r="AI43" s="1854"/>
      <c r="AJ43" s="1854"/>
      <c r="AK43" s="1854"/>
      <c r="AL43" s="1854"/>
      <c r="AM43" s="1877"/>
      <c r="AN43" s="1877"/>
      <c r="AO43" s="1854"/>
      <c r="AP43" s="1858"/>
    </row>
    <row r="44" spans="1:44" ht="15" customHeight="1">
      <c r="A44" s="1882" t="s">
        <v>1157</v>
      </c>
      <c r="B44" s="1883">
        <f>SUM(D44:F44)</f>
        <v>50</v>
      </c>
      <c r="C44" s="1884"/>
      <c r="D44" s="1885">
        <f>SUM(H44+L44+P44+T44+X44+AB44+AF44+AJ44+AN44)</f>
        <v>49</v>
      </c>
      <c r="E44" s="1886"/>
      <c r="F44" s="2402">
        <f>SUM(J44+N44+R44+V44+Z44+AD44+AH44+AL44+AP44)</f>
        <v>1</v>
      </c>
      <c r="G44" s="1884"/>
      <c r="H44" s="1884"/>
      <c r="I44" s="1884"/>
      <c r="J44" s="1884"/>
      <c r="K44" s="1884">
        <f>SUM(L44:N44)</f>
        <v>15</v>
      </c>
      <c r="L44" s="1884">
        <v>15</v>
      </c>
      <c r="M44" s="1884"/>
      <c r="N44" s="1884"/>
      <c r="O44" s="1884"/>
      <c r="P44" s="1884"/>
      <c r="Q44" s="1884"/>
      <c r="R44" s="1884"/>
      <c r="S44" s="1885">
        <f>SUM(T44:V44)</f>
        <v>35</v>
      </c>
      <c r="T44" s="1884">
        <v>34</v>
      </c>
      <c r="U44" s="1884"/>
      <c r="V44" s="1884">
        <v>1</v>
      </c>
      <c r="W44" s="1885"/>
      <c r="X44" s="1884"/>
      <c r="Y44" s="1884"/>
      <c r="Z44" s="1884"/>
      <c r="AA44" s="1885"/>
      <c r="AB44" s="1884"/>
      <c r="AC44" s="1884"/>
      <c r="AD44" s="1884"/>
      <c r="AE44" s="1884"/>
      <c r="AF44" s="1884"/>
      <c r="AG44" s="1884"/>
      <c r="AH44" s="1884"/>
      <c r="AI44" s="1884"/>
      <c r="AJ44" s="1884"/>
      <c r="AK44" s="1884"/>
      <c r="AL44" s="1884"/>
      <c r="AM44" s="1885"/>
      <c r="AN44" s="1884"/>
      <c r="AO44" s="1884"/>
      <c r="AP44" s="1887"/>
    </row>
    <row r="45" spans="1:44" ht="15" customHeight="1">
      <c r="A45" s="1882" t="s">
        <v>1159</v>
      </c>
      <c r="B45" s="1883">
        <f>SUM(D45:F45)</f>
        <v>10</v>
      </c>
      <c r="C45" s="1884"/>
      <c r="D45" s="1885">
        <f>SUM(H45+L45+P45+T45+X45+AB45+AF45+AJ45+AN45)</f>
        <v>2</v>
      </c>
      <c r="E45" s="1886">
        <f>SUM(I45+M45+Q45+U45+Y45+AC45+AO45)</f>
        <v>2</v>
      </c>
      <c r="F45" s="2402">
        <f>SUM(J45+N45+R45+V45+Z45+AD45+AH45+AL45+AP45)</f>
        <v>6</v>
      </c>
      <c r="G45" s="1884"/>
      <c r="H45" s="1884"/>
      <c r="I45" s="1884"/>
      <c r="J45" s="1884"/>
      <c r="K45" s="1884">
        <f>SUM(L45:N45)</f>
        <v>2</v>
      </c>
      <c r="L45" s="1884">
        <v>1</v>
      </c>
      <c r="M45" s="1884">
        <v>1</v>
      </c>
      <c r="N45" s="1884"/>
      <c r="O45" s="1884"/>
      <c r="P45" s="1884"/>
      <c r="Q45" s="1884"/>
      <c r="R45" s="1884"/>
      <c r="S45" s="1885">
        <f>SUM(T45:V45)</f>
        <v>6</v>
      </c>
      <c r="T45" s="1884">
        <v>1</v>
      </c>
      <c r="U45" s="1884"/>
      <c r="V45" s="1884">
        <v>5</v>
      </c>
      <c r="W45" s="1885">
        <f>SUM(X45:Z45)</f>
        <v>2</v>
      </c>
      <c r="X45" s="1884"/>
      <c r="Y45" s="1884">
        <v>1</v>
      </c>
      <c r="Z45" s="1884">
        <v>1</v>
      </c>
      <c r="AA45" s="1885"/>
      <c r="AB45" s="1884"/>
      <c r="AC45" s="1884"/>
      <c r="AD45" s="1884"/>
      <c r="AE45" s="1884"/>
      <c r="AF45" s="1884"/>
      <c r="AG45" s="1884"/>
      <c r="AH45" s="1884"/>
      <c r="AI45" s="1884"/>
      <c r="AJ45" s="1884"/>
      <c r="AK45" s="1884"/>
      <c r="AL45" s="1884"/>
      <c r="AM45" s="1885"/>
      <c r="AN45" s="1884"/>
      <c r="AO45" s="1884"/>
      <c r="AP45" s="1887"/>
    </row>
    <row r="46" spans="1:44" ht="15" customHeight="1">
      <c r="A46" s="1882" t="s">
        <v>1165</v>
      </c>
      <c r="B46" s="1888"/>
      <c r="C46" s="1884"/>
      <c r="D46" s="1884"/>
      <c r="E46" s="1887"/>
      <c r="F46" s="1887"/>
      <c r="G46" s="1884"/>
      <c r="H46" s="1884"/>
      <c r="I46" s="1884"/>
      <c r="J46" s="1884"/>
      <c r="K46" s="1884"/>
      <c r="L46" s="1884"/>
      <c r="M46" s="1884"/>
      <c r="N46" s="1884"/>
      <c r="O46" s="1884"/>
      <c r="P46" s="1884"/>
      <c r="Q46" s="1884"/>
      <c r="R46" s="1884"/>
      <c r="S46" s="1884"/>
      <c r="T46" s="1884"/>
      <c r="U46" s="1884"/>
      <c r="V46" s="1884"/>
      <c r="W46" s="1884"/>
      <c r="X46" s="1884"/>
      <c r="Y46" s="1884"/>
      <c r="Z46" s="1884"/>
      <c r="AA46" s="1884"/>
      <c r="AB46" s="1884"/>
      <c r="AC46" s="1884"/>
      <c r="AD46" s="1884"/>
      <c r="AE46" s="1884"/>
      <c r="AF46" s="1884"/>
      <c r="AG46" s="1884"/>
      <c r="AH46" s="1884"/>
      <c r="AI46" s="1884"/>
      <c r="AJ46" s="1884"/>
      <c r="AK46" s="1884"/>
      <c r="AL46" s="1884"/>
      <c r="AM46" s="1884"/>
      <c r="AN46" s="1884"/>
      <c r="AO46" s="1884"/>
      <c r="AP46" s="1887"/>
    </row>
    <row r="47" spans="1:44" ht="15" customHeight="1">
      <c r="A47" s="1882" t="s">
        <v>1171</v>
      </c>
      <c r="B47" s="1883"/>
      <c r="C47" s="1884"/>
      <c r="D47" s="1885"/>
      <c r="E47" s="1886"/>
      <c r="F47" s="2402"/>
      <c r="G47" s="1884"/>
      <c r="H47" s="1884"/>
      <c r="I47" s="1884"/>
      <c r="J47" s="1884"/>
      <c r="K47" s="1884"/>
      <c r="L47" s="1884"/>
      <c r="M47" s="1884"/>
      <c r="N47" s="1884"/>
      <c r="O47" s="1884"/>
      <c r="P47" s="1884"/>
      <c r="Q47" s="1884"/>
      <c r="R47" s="1884"/>
      <c r="S47" s="1885"/>
      <c r="T47" s="1884"/>
      <c r="U47" s="1884"/>
      <c r="V47" s="1884"/>
      <c r="W47" s="1885"/>
      <c r="X47" s="1884"/>
      <c r="Y47" s="1884"/>
      <c r="Z47" s="1884"/>
      <c r="AA47" s="1884"/>
      <c r="AB47" s="1884"/>
      <c r="AC47" s="1884"/>
      <c r="AD47" s="1884"/>
      <c r="AE47" s="1884"/>
      <c r="AF47" s="1884"/>
      <c r="AG47" s="1884"/>
      <c r="AH47" s="1884"/>
      <c r="AI47" s="1884"/>
      <c r="AJ47" s="1884"/>
      <c r="AK47" s="1884"/>
      <c r="AL47" s="1884"/>
      <c r="AM47" s="1884"/>
      <c r="AN47" s="1884"/>
      <c r="AO47" s="1884"/>
      <c r="AP47" s="1887"/>
    </row>
    <row r="48" spans="1:44" ht="15" customHeight="1">
      <c r="A48" s="1882" t="s">
        <v>233</v>
      </c>
      <c r="B48" s="1883">
        <f>SUM(D48:F48)</f>
        <v>12</v>
      </c>
      <c r="C48" s="1884"/>
      <c r="D48" s="1885"/>
      <c r="E48" s="1886"/>
      <c r="F48" s="2402">
        <f>SUM(J48+N48+R48+V48+Z48+AD48+AH48+AL48+AP48)</f>
        <v>12</v>
      </c>
      <c r="G48" s="1884"/>
      <c r="H48" s="1884"/>
      <c r="I48" s="1884"/>
      <c r="J48" s="1884"/>
      <c r="K48" s="1884">
        <f>SUM(L48:N48)</f>
        <v>1</v>
      </c>
      <c r="L48" s="1884"/>
      <c r="M48" s="1884"/>
      <c r="N48" s="1884">
        <v>1</v>
      </c>
      <c r="O48" s="1884"/>
      <c r="P48" s="1884"/>
      <c r="Q48" s="1884"/>
      <c r="R48" s="1884"/>
      <c r="S48" s="1885">
        <f>SUM(T48:V48)</f>
        <v>10</v>
      </c>
      <c r="T48" s="1884"/>
      <c r="U48" s="1884"/>
      <c r="V48" s="1884">
        <v>10</v>
      </c>
      <c r="W48" s="1885">
        <f>SUM(X48:Z48)</f>
        <v>1</v>
      </c>
      <c r="X48" s="1884"/>
      <c r="Y48" s="1884"/>
      <c r="Z48" s="1884">
        <v>1</v>
      </c>
      <c r="AA48" s="1884"/>
      <c r="AB48" s="1884"/>
      <c r="AC48" s="1884"/>
      <c r="AD48" s="1884"/>
      <c r="AE48" s="1884"/>
      <c r="AF48" s="1884"/>
      <c r="AG48" s="1884"/>
      <c r="AH48" s="1884"/>
      <c r="AI48" s="1884"/>
      <c r="AJ48" s="1884"/>
      <c r="AK48" s="1884"/>
      <c r="AL48" s="1884"/>
      <c r="AM48" s="1884"/>
      <c r="AN48" s="1884"/>
      <c r="AO48" s="1884"/>
      <c r="AP48" s="1887"/>
    </row>
    <row r="49" spans="1:42" ht="15" customHeight="1">
      <c r="A49" s="1882" t="s">
        <v>1173</v>
      </c>
      <c r="B49" s="1883"/>
      <c r="C49" s="1884"/>
      <c r="D49" s="1885"/>
      <c r="E49" s="1886"/>
      <c r="F49" s="1886"/>
      <c r="G49" s="1884"/>
      <c r="H49" s="1884"/>
      <c r="I49" s="1884"/>
      <c r="J49" s="1884"/>
      <c r="K49" s="1885"/>
      <c r="L49" s="1884"/>
      <c r="M49" s="1884"/>
      <c r="N49" s="1884"/>
      <c r="O49" s="1884"/>
      <c r="P49" s="1884"/>
      <c r="Q49" s="1884"/>
      <c r="R49" s="1884"/>
      <c r="S49" s="1885"/>
      <c r="T49" s="1884"/>
      <c r="U49" s="1889"/>
      <c r="V49" s="1884"/>
      <c r="W49" s="1885"/>
      <c r="X49" s="1884"/>
      <c r="Y49" s="1884"/>
      <c r="Z49" s="1884"/>
      <c r="AA49" s="1884"/>
      <c r="AB49" s="1884"/>
      <c r="AC49" s="1884"/>
      <c r="AD49" s="1884"/>
      <c r="AE49" s="1884"/>
      <c r="AF49" s="1884"/>
      <c r="AG49" s="1884"/>
      <c r="AH49" s="1884"/>
      <c r="AI49" s="1884"/>
      <c r="AJ49" s="1884"/>
      <c r="AK49" s="1884"/>
      <c r="AL49" s="1884"/>
      <c r="AM49" s="1889"/>
      <c r="AN49" s="1884"/>
      <c r="AO49" s="1884"/>
      <c r="AP49" s="1887"/>
    </row>
    <row r="50" spans="1:42" ht="15" customHeight="1">
      <c r="A50" s="1890" t="s">
        <v>723</v>
      </c>
      <c r="B50" s="1891">
        <f>SUM(D50:F50)</f>
        <v>62</v>
      </c>
      <c r="C50" s="1892"/>
      <c r="D50" s="1893">
        <f>SUM(H50+L50+P50+T50+X50+AB50+AF50+AJ50+AN50)</f>
        <v>38</v>
      </c>
      <c r="E50" s="1894">
        <f>SUM(I50+M50+Q50+U50+Y50+AC50+AG50+AK50+AO50)</f>
        <v>4</v>
      </c>
      <c r="F50" s="1894">
        <f>SUM(J50+N50+R50+V50+Z50+AD50+AH50+AL50+AP50)</f>
        <v>20</v>
      </c>
      <c r="G50" s="1884"/>
      <c r="H50" s="1884"/>
      <c r="I50" s="1884"/>
      <c r="J50" s="1895">
        <f>SUM(J51:J52)</f>
        <v>2</v>
      </c>
      <c r="K50" s="1895">
        <f>SUM(K51:K52)</f>
        <v>50</v>
      </c>
      <c r="L50" s="1895">
        <f>SUM(L51:L52)</f>
        <v>38</v>
      </c>
      <c r="M50" s="1895">
        <f>SUM(M51:M52)</f>
        <v>3</v>
      </c>
      <c r="N50" s="1895">
        <f>SUM(N51:N52)</f>
        <v>9</v>
      </c>
      <c r="O50" s="1884"/>
      <c r="P50" s="1884"/>
      <c r="Q50" s="1884"/>
      <c r="R50" s="1884"/>
      <c r="S50" s="1895">
        <f>SUM(S51:S52)</f>
        <v>9</v>
      </c>
      <c r="T50" s="1896"/>
      <c r="U50" s="1895">
        <f>SUM(U51:U52)</f>
        <v>1</v>
      </c>
      <c r="V50" s="1895">
        <f>SUM(V51:V52)</f>
        <v>8</v>
      </c>
      <c r="W50" s="1897"/>
      <c r="X50" s="1896"/>
      <c r="Y50" s="1898"/>
      <c r="Z50" s="1884"/>
      <c r="AA50" s="1884"/>
      <c r="AB50" s="1884"/>
      <c r="AC50" s="1884"/>
      <c r="AD50" s="1884"/>
      <c r="AE50" s="1884"/>
      <c r="AF50" s="1884"/>
      <c r="AG50" s="1884"/>
      <c r="AH50" s="1884"/>
      <c r="AI50" s="1884"/>
      <c r="AJ50" s="1884"/>
      <c r="AK50" s="1884"/>
      <c r="AL50" s="1884"/>
      <c r="AM50" s="1895">
        <f>SUM(AM51:AM52)</f>
        <v>1</v>
      </c>
      <c r="AN50" s="1884"/>
      <c r="AO50" s="1884"/>
      <c r="AP50" s="1895">
        <f>SUM(AP51:AP52)</f>
        <v>1</v>
      </c>
    </row>
    <row r="51" spans="1:42" ht="15" customHeight="1">
      <c r="A51" s="1882" t="s">
        <v>211</v>
      </c>
      <c r="B51" s="1883">
        <f>SUM(D51:F51)</f>
        <v>48</v>
      </c>
      <c r="C51" s="1884"/>
      <c r="D51" s="1885">
        <f>SUM(H51+L51+P51+T51+X51+AB51+AF51+AJ51+AN51)</f>
        <v>37</v>
      </c>
      <c r="E51" s="1886">
        <f>SUM(I51+M51+Q51+U51+Y51+AC51+AO51)</f>
        <v>2</v>
      </c>
      <c r="F51" s="1886">
        <f>SUM(J51+N51+R51+V51+Z51+AD51+AP51)</f>
        <v>9</v>
      </c>
      <c r="G51" s="1884"/>
      <c r="H51" s="1884"/>
      <c r="I51" s="1884"/>
      <c r="J51" s="1884">
        <v>2</v>
      </c>
      <c r="K51" s="1885">
        <f>SUM(L51:N51)</f>
        <v>45</v>
      </c>
      <c r="L51" s="1884">
        <v>37</v>
      </c>
      <c r="M51" s="1884">
        <v>2</v>
      </c>
      <c r="N51" s="1884">
        <v>6</v>
      </c>
      <c r="O51" s="1884"/>
      <c r="P51" s="1884"/>
      <c r="Q51" s="1884"/>
      <c r="R51" s="1884"/>
      <c r="S51" s="1889">
        <f>SUM(T51:V51)</f>
        <v>1</v>
      </c>
      <c r="T51" s="1885"/>
      <c r="U51" s="1885"/>
      <c r="V51" s="1885">
        <v>1</v>
      </c>
      <c r="W51" s="1885"/>
      <c r="X51" s="1884"/>
      <c r="Y51" s="1884"/>
      <c r="Z51" s="1884"/>
      <c r="AA51" s="1884"/>
      <c r="AB51" s="1884"/>
      <c r="AC51" s="1884"/>
      <c r="AD51" s="1884"/>
      <c r="AE51" s="1884"/>
      <c r="AF51" s="1884"/>
      <c r="AG51" s="1884"/>
      <c r="AH51" s="1884"/>
      <c r="AI51" s="1884"/>
      <c r="AJ51" s="1884"/>
      <c r="AK51" s="1884"/>
      <c r="AL51" s="1884"/>
      <c r="AM51" s="1884"/>
      <c r="AN51" s="1884"/>
      <c r="AO51" s="1884"/>
      <c r="AP51" s="1887"/>
    </row>
    <row r="52" spans="1:42" ht="15" customHeight="1">
      <c r="A52" s="1882" t="s">
        <v>234</v>
      </c>
      <c r="B52" s="1883">
        <f>SUM(D52:F52)</f>
        <v>14</v>
      </c>
      <c r="C52" s="1884"/>
      <c r="D52" s="1885">
        <f>SUM(H52+L52+P52+T52+X52+AB52+AF52+AJ52+AN52)</f>
        <v>1</v>
      </c>
      <c r="E52" s="1886">
        <f>SUM(I52+M52+Q52+U52+Y52+AC52+AO52)</f>
        <v>2</v>
      </c>
      <c r="F52" s="1886">
        <f>SUM(J52+N52+R52+V52+Z52+AD52+AP52)</f>
        <v>11</v>
      </c>
      <c r="G52" s="1884"/>
      <c r="H52" s="1884"/>
      <c r="I52" s="1884"/>
      <c r="J52" s="1884"/>
      <c r="K52" s="1885">
        <f>SUM(L52:N52)</f>
        <v>5</v>
      </c>
      <c r="L52" s="1884">
        <v>1</v>
      </c>
      <c r="M52" s="1884">
        <v>1</v>
      </c>
      <c r="N52" s="1884">
        <v>3</v>
      </c>
      <c r="O52" s="1884"/>
      <c r="P52" s="1884"/>
      <c r="Q52" s="1884"/>
      <c r="R52" s="1884"/>
      <c r="S52" s="1885">
        <f>SUM(T52:V52)</f>
        <v>8</v>
      </c>
      <c r="T52" s="1885"/>
      <c r="U52" s="1885">
        <v>1</v>
      </c>
      <c r="V52" s="1885">
        <v>7</v>
      </c>
      <c r="W52" s="1877"/>
      <c r="X52" s="1884"/>
      <c r="Y52" s="1884"/>
      <c r="Z52" s="1884"/>
      <c r="AA52" s="1884"/>
      <c r="AB52" s="1884"/>
      <c r="AC52" s="1884"/>
      <c r="AD52" s="1884"/>
      <c r="AE52" s="1884"/>
      <c r="AF52" s="1884"/>
      <c r="AG52" s="1884"/>
      <c r="AH52" s="1884"/>
      <c r="AI52" s="1884"/>
      <c r="AJ52" s="1884"/>
      <c r="AK52" s="1884"/>
      <c r="AL52" s="1884"/>
      <c r="AM52" s="1884">
        <f>SUM(AN52:AP52)</f>
        <v>1</v>
      </c>
      <c r="AN52" s="1884"/>
      <c r="AO52" s="1884"/>
      <c r="AP52" s="1887">
        <v>1</v>
      </c>
    </row>
    <row r="53" spans="1:42" ht="15" customHeight="1">
      <c r="A53" s="1890" t="s">
        <v>724</v>
      </c>
      <c r="B53" s="1891">
        <f>SUM(D53:F53)</f>
        <v>61</v>
      </c>
      <c r="C53" s="1892"/>
      <c r="D53" s="1893">
        <f>SUM(H53+L53+P53+T53+X53+AB53+AF53+AJ53+AN53)</f>
        <v>40</v>
      </c>
      <c r="E53" s="1894">
        <f>SUM(I53+M53+Q53+U53+Y53+AC53+AG53+AK53+AO53)</f>
        <v>1</v>
      </c>
      <c r="F53" s="1894">
        <f>SUM(J53+N53+R53+V53+Z53+AD53+AH53+AL53+AP53)</f>
        <v>20</v>
      </c>
      <c r="G53" s="1877">
        <f>SUM(H53:J53)</f>
        <v>1</v>
      </c>
      <c r="H53" s="1892">
        <f>SUM(H54:H56)</f>
        <v>1</v>
      </c>
      <c r="I53" s="1892"/>
      <c r="J53" s="1892"/>
      <c r="K53" s="1892">
        <f>SUM(K54:K56)</f>
        <v>18</v>
      </c>
      <c r="L53" s="1892">
        <f>SUM(L54:L56)</f>
        <v>13</v>
      </c>
      <c r="M53" s="1892"/>
      <c r="N53" s="1892">
        <f>SUM(N54:N56)</f>
        <v>5</v>
      </c>
      <c r="O53" s="1892"/>
      <c r="P53" s="1892"/>
      <c r="Q53" s="1892"/>
      <c r="R53" s="1892"/>
      <c r="S53" s="1892">
        <f>SUM(S54:S56)</f>
        <v>34</v>
      </c>
      <c r="T53" s="1892">
        <f>SUM(T54:T56)</f>
        <v>22</v>
      </c>
      <c r="U53" s="1892"/>
      <c r="V53" s="1892">
        <f>SUM(V54:V56)</f>
        <v>12</v>
      </c>
      <c r="W53" s="1877">
        <f>SUM(X53:Z53)</f>
        <v>8</v>
      </c>
      <c r="X53" s="1892">
        <f>SUM(X54:X56)</f>
        <v>4</v>
      </c>
      <c r="Y53" s="1892">
        <f>SUM(Y54:Y56)</f>
        <v>1</v>
      </c>
      <c r="Z53" s="1892">
        <f>SUM(Z54:Z56)</f>
        <v>3</v>
      </c>
      <c r="AA53" s="1892"/>
      <c r="AB53" s="1892"/>
      <c r="AC53" s="1892"/>
      <c r="AD53" s="1892"/>
      <c r="AE53" s="1892"/>
      <c r="AF53" s="1892"/>
      <c r="AG53" s="1892"/>
      <c r="AH53" s="1892"/>
      <c r="AI53" s="1892"/>
      <c r="AJ53" s="1892"/>
      <c r="AK53" s="1892"/>
      <c r="AL53" s="1892"/>
      <c r="AM53" s="1892"/>
      <c r="AN53" s="1892"/>
      <c r="AO53" s="1892"/>
      <c r="AP53" s="1899"/>
    </row>
    <row r="54" spans="1:42" ht="15" customHeight="1">
      <c r="A54" s="1882" t="s">
        <v>1157</v>
      </c>
      <c r="B54" s="1883">
        <f>SUM(D54:F54)</f>
        <v>48</v>
      </c>
      <c r="C54" s="1884"/>
      <c r="D54" s="1885">
        <f>SUM(H54+L54+P54+T54+X54+AB54+AF54+AJ54+AN54)</f>
        <v>36</v>
      </c>
      <c r="E54" s="1886">
        <f>SUM(I54+M54+Q54+U54+Y54+AC54+AO54)</f>
        <v>1</v>
      </c>
      <c r="F54" s="1886">
        <f>SUM(J54+N54+R54+V54+Z54+AD54+AH54+AL54+AP54)</f>
        <v>11</v>
      </c>
      <c r="G54" s="1877">
        <f>SUM(H54:J54)</f>
        <v>1</v>
      </c>
      <c r="H54" s="1884">
        <v>1</v>
      </c>
      <c r="I54" s="1884"/>
      <c r="J54" s="1884"/>
      <c r="K54" s="1885">
        <f>SUM(L54:N54)</f>
        <v>14</v>
      </c>
      <c r="L54" s="1884">
        <v>12</v>
      </c>
      <c r="M54" s="1884"/>
      <c r="N54" s="1884">
        <v>2</v>
      </c>
      <c r="O54" s="1884"/>
      <c r="P54" s="1884"/>
      <c r="Q54" s="1884"/>
      <c r="R54" s="1884"/>
      <c r="S54" s="1885">
        <f>SUM(T54:V54)</f>
        <v>29</v>
      </c>
      <c r="T54" s="1884">
        <v>21</v>
      </c>
      <c r="U54" s="1884"/>
      <c r="V54" s="1884">
        <v>8</v>
      </c>
      <c r="W54" s="1885">
        <f>SUM(X54:Z54)</f>
        <v>4</v>
      </c>
      <c r="X54" s="1884">
        <v>2</v>
      </c>
      <c r="Y54" s="1884">
        <v>1</v>
      </c>
      <c r="Z54" s="1884">
        <v>1</v>
      </c>
      <c r="AA54" s="1884"/>
      <c r="AB54" s="1884"/>
      <c r="AC54" s="1884"/>
      <c r="AD54" s="1884"/>
      <c r="AE54" s="1884"/>
      <c r="AF54" s="1884"/>
      <c r="AG54" s="1884"/>
      <c r="AH54" s="1884"/>
      <c r="AI54" s="1884"/>
      <c r="AJ54" s="1884"/>
      <c r="AK54" s="1884"/>
      <c r="AL54" s="1884"/>
      <c r="AM54" s="1884"/>
      <c r="AN54" s="1884"/>
      <c r="AO54" s="1884"/>
      <c r="AP54" s="1887"/>
    </row>
    <row r="55" spans="1:42" ht="15" customHeight="1">
      <c r="A55" s="1882" t="s">
        <v>1177</v>
      </c>
      <c r="B55" s="1883"/>
      <c r="C55" s="1884"/>
      <c r="D55" s="1885"/>
      <c r="E55" s="1886"/>
      <c r="F55" s="1886"/>
      <c r="G55" s="1884"/>
      <c r="H55" s="1884"/>
      <c r="I55" s="1884"/>
      <c r="J55" s="1884"/>
      <c r="K55" s="1884"/>
      <c r="L55" s="1884"/>
      <c r="M55" s="1884"/>
      <c r="N55" s="1884"/>
      <c r="O55" s="1884"/>
      <c r="P55" s="1884"/>
      <c r="Q55" s="1884"/>
      <c r="R55" s="1884"/>
      <c r="S55" s="1884"/>
      <c r="T55" s="1884"/>
      <c r="U55" s="1884"/>
      <c r="V55" s="1884"/>
      <c r="W55" s="1884"/>
      <c r="X55" s="1884"/>
      <c r="Y55" s="1884"/>
      <c r="Z55" s="1884"/>
      <c r="AA55" s="1884"/>
      <c r="AB55" s="1884"/>
      <c r="AC55" s="1884"/>
      <c r="AD55" s="1884"/>
      <c r="AE55" s="1884"/>
      <c r="AF55" s="1884"/>
      <c r="AG55" s="1884"/>
      <c r="AH55" s="1884"/>
      <c r="AI55" s="1884"/>
      <c r="AJ55" s="1884"/>
      <c r="AK55" s="1884"/>
      <c r="AL55" s="1884"/>
      <c r="AM55" s="1884"/>
      <c r="AN55" s="1884"/>
      <c r="AO55" s="1884"/>
      <c r="AP55" s="1887"/>
    </row>
    <row r="56" spans="1:42" ht="15" customHeight="1">
      <c r="A56" s="1882" t="s">
        <v>235</v>
      </c>
      <c r="B56" s="1883">
        <f>SUM(D56:F56)</f>
        <v>13</v>
      </c>
      <c r="C56" s="1884"/>
      <c r="D56" s="1885">
        <f>SUM(H56+L56+P56+T56+X56+AB56+AF56+AJ56+AN56)</f>
        <v>4</v>
      </c>
      <c r="E56" s="1886"/>
      <c r="F56" s="1886">
        <f>SUM(J56+N56+R56+V56+Z56+AD56+AP56)</f>
        <v>9</v>
      </c>
      <c r="G56" s="1884"/>
      <c r="H56" s="1884"/>
      <c r="I56" s="1884"/>
      <c r="J56" s="1884"/>
      <c r="K56" s="1885">
        <f>SUM(L56:N56)</f>
        <v>4</v>
      </c>
      <c r="L56" s="1885">
        <v>1</v>
      </c>
      <c r="M56" s="1884"/>
      <c r="N56" s="1884">
        <v>3</v>
      </c>
      <c r="O56" s="1884"/>
      <c r="P56" s="1884"/>
      <c r="Q56" s="1884"/>
      <c r="R56" s="1884"/>
      <c r="S56" s="1885">
        <f>SUM(T56:V56)</f>
        <v>5</v>
      </c>
      <c r="T56" s="1884">
        <v>1</v>
      </c>
      <c r="U56" s="1884"/>
      <c r="V56" s="1885">
        <v>4</v>
      </c>
      <c r="W56" s="1885">
        <f>SUM(X56:Z56)</f>
        <v>4</v>
      </c>
      <c r="X56" s="1885">
        <v>2</v>
      </c>
      <c r="Y56" s="1884"/>
      <c r="Z56" s="1885">
        <v>2</v>
      </c>
      <c r="AA56" s="1884"/>
      <c r="AB56" s="1884"/>
      <c r="AC56" s="1884"/>
      <c r="AD56" s="1884"/>
      <c r="AE56" s="1884"/>
      <c r="AF56" s="1884"/>
      <c r="AG56" s="1884"/>
      <c r="AH56" s="1884"/>
      <c r="AI56" s="1884"/>
      <c r="AJ56" s="1884"/>
      <c r="AK56" s="1884"/>
      <c r="AL56" s="1884"/>
      <c r="AM56" s="1884"/>
      <c r="AN56" s="1884"/>
      <c r="AO56" s="1884"/>
      <c r="AP56" s="1887"/>
    </row>
    <row r="57" spans="1:42" ht="15" customHeight="1">
      <c r="A57" s="1890" t="s">
        <v>734</v>
      </c>
      <c r="B57" s="1891">
        <f>SUM(D57:F57)</f>
        <v>62</v>
      </c>
      <c r="C57" s="1892"/>
      <c r="D57" s="1893">
        <f>SUM(H57+L57+P57+T57+X57+AB57+AF57+AJ57+AN57)</f>
        <v>33</v>
      </c>
      <c r="E57" s="1900">
        <f>SUM(I57+M57+Q57+U57+Y57+AC57+AG57+AK57+AO57)</f>
        <v>10</v>
      </c>
      <c r="F57" s="1900">
        <f>SUM(J57+N57+R57+V57+Z57+AD57+AH57+AL57+AP57)</f>
        <v>19</v>
      </c>
      <c r="G57" s="1892"/>
      <c r="H57" s="1892"/>
      <c r="I57" s="1892"/>
      <c r="J57" s="1892"/>
      <c r="K57" s="1901">
        <f>SUM(L57:N57)</f>
        <v>8</v>
      </c>
      <c r="L57" s="1901">
        <v>8</v>
      </c>
      <c r="M57" s="1901"/>
      <c r="N57" s="1892"/>
      <c r="O57" s="1901"/>
      <c r="P57" s="1901"/>
      <c r="Q57" s="1901"/>
      <c r="R57" s="1901"/>
      <c r="S57" s="1901">
        <f>SUM(T57:V57)</f>
        <v>48</v>
      </c>
      <c r="T57" s="1901">
        <v>25</v>
      </c>
      <c r="U57" s="1901">
        <v>9</v>
      </c>
      <c r="V57" s="1901">
        <v>14</v>
      </c>
      <c r="W57" s="1877"/>
      <c r="X57" s="1901"/>
      <c r="Y57" s="1901"/>
      <c r="Z57" s="1892"/>
      <c r="AA57" s="1901"/>
      <c r="AB57" s="1901"/>
      <c r="AC57" s="1892"/>
      <c r="AD57" s="1901"/>
      <c r="AE57" s="1892"/>
      <c r="AF57" s="1892"/>
      <c r="AG57" s="1892"/>
      <c r="AH57" s="1892"/>
      <c r="AI57" s="1901"/>
      <c r="AJ57" s="1892"/>
      <c r="AK57" s="1892"/>
      <c r="AL57" s="1901"/>
      <c r="AM57" s="1901">
        <f>SUM(AN57:AP57)</f>
        <v>6</v>
      </c>
      <c r="AN57" s="1892"/>
      <c r="AO57" s="1892">
        <v>1</v>
      </c>
      <c r="AP57" s="1894">
        <v>5</v>
      </c>
    </row>
    <row r="58" spans="1:42" ht="15" customHeight="1">
      <c r="A58" s="1890" t="s">
        <v>1251</v>
      </c>
      <c r="B58" s="1891">
        <f>SUM(D58:F58)</f>
        <v>21</v>
      </c>
      <c r="C58" s="1894"/>
      <c r="D58" s="1893">
        <f>SUM(H58+L58+P58+T58+X58+AB58+AF58+AJ58+AN58)</f>
        <v>19</v>
      </c>
      <c r="E58" s="1900">
        <f>SUM(I58+M58+Q58+U58+Y58+AC58+AG58+AK58+AO58)</f>
        <v>1</v>
      </c>
      <c r="F58" s="1894">
        <f>SUM(J58+N58+R58+V58+Z58+AD58+AH58+AL58+AP58)</f>
        <v>1</v>
      </c>
      <c r="G58" s="1901">
        <f>SUM(H58:J58)</f>
        <v>1</v>
      </c>
      <c r="H58" s="1901">
        <v>1</v>
      </c>
      <c r="I58" s="1892"/>
      <c r="J58" s="1892"/>
      <c r="K58" s="1901">
        <f>SUM(L58:N58)</f>
        <v>6</v>
      </c>
      <c r="L58" s="1901">
        <v>6</v>
      </c>
      <c r="M58" s="1892"/>
      <c r="N58" s="1892"/>
      <c r="O58" s="1892"/>
      <c r="P58" s="1892"/>
      <c r="Q58" s="1892"/>
      <c r="R58" s="1892"/>
      <c r="S58" s="1901">
        <f>SUM(T58:V58)</f>
        <v>8</v>
      </c>
      <c r="T58" s="1901">
        <v>8</v>
      </c>
      <c r="U58" s="1892"/>
      <c r="V58" s="1901"/>
      <c r="W58" s="1877">
        <f>SUM(X58:Z58)</f>
        <v>2</v>
      </c>
      <c r="X58" s="1892">
        <v>1</v>
      </c>
      <c r="Y58" s="1892"/>
      <c r="Z58" s="1892">
        <v>1</v>
      </c>
      <c r="AA58" s="1892"/>
      <c r="AB58" s="1892"/>
      <c r="AC58" s="1892"/>
      <c r="AD58" s="1892"/>
      <c r="AE58" s="1892"/>
      <c r="AF58" s="1892"/>
      <c r="AG58" s="1892"/>
      <c r="AH58" s="1892"/>
      <c r="AI58" s="1892"/>
      <c r="AJ58" s="1892"/>
      <c r="AK58" s="1892"/>
      <c r="AL58" s="1892"/>
      <c r="AM58" s="1901">
        <f>SUM(AN58:AP58)</f>
        <v>4</v>
      </c>
      <c r="AN58" s="1901">
        <v>3</v>
      </c>
      <c r="AO58" s="1892">
        <v>1</v>
      </c>
      <c r="AP58" s="1894"/>
    </row>
    <row r="59" spans="1:42" ht="15" customHeight="1">
      <c r="A59" s="1882" t="s">
        <v>1176</v>
      </c>
      <c r="B59" s="1883"/>
      <c r="C59" s="1894"/>
      <c r="D59" s="1894"/>
      <c r="E59" s="1894"/>
      <c r="F59" s="1886"/>
      <c r="G59" s="1884"/>
      <c r="H59" s="1884"/>
      <c r="I59" s="1884"/>
      <c r="J59" s="1884"/>
      <c r="K59" s="1885"/>
      <c r="L59" s="1884"/>
      <c r="M59" s="1884"/>
      <c r="N59" s="1884"/>
      <c r="O59" s="1884"/>
      <c r="P59" s="1884"/>
      <c r="Q59" s="1884"/>
      <c r="R59" s="1884"/>
      <c r="S59" s="1885"/>
      <c r="T59" s="1884"/>
      <c r="U59" s="1884"/>
      <c r="V59" s="1884"/>
      <c r="W59" s="1884"/>
      <c r="X59" s="1884"/>
      <c r="Y59" s="1884"/>
      <c r="Z59" s="1884"/>
      <c r="AA59" s="1884"/>
      <c r="AB59" s="1884"/>
      <c r="AC59" s="1884"/>
      <c r="AD59" s="1884"/>
      <c r="AE59" s="1884"/>
      <c r="AF59" s="1884"/>
      <c r="AG59" s="1884"/>
      <c r="AH59" s="1884"/>
      <c r="AI59" s="1884"/>
      <c r="AJ59" s="1884"/>
      <c r="AK59" s="1884"/>
      <c r="AL59" s="1884"/>
      <c r="AM59" s="1884"/>
      <c r="AN59" s="1884"/>
      <c r="AO59" s="1884"/>
      <c r="AP59" s="1887"/>
    </row>
    <row r="60" spans="1:42" ht="15" customHeight="1">
      <c r="A60" s="1882" t="s">
        <v>236</v>
      </c>
      <c r="B60" s="1883"/>
      <c r="C60" s="1894"/>
      <c r="D60" s="1894"/>
      <c r="E60" s="1894"/>
      <c r="F60" s="1886"/>
      <c r="G60" s="1884"/>
      <c r="H60" s="1884"/>
      <c r="I60" s="1884"/>
      <c r="J60" s="1884"/>
      <c r="K60" s="1885"/>
      <c r="L60" s="1884"/>
      <c r="M60" s="1884"/>
      <c r="N60" s="1884"/>
      <c r="O60" s="1884"/>
      <c r="P60" s="1884"/>
      <c r="Q60" s="1884"/>
      <c r="R60" s="1884"/>
      <c r="S60" s="1885"/>
      <c r="T60" s="1884"/>
      <c r="U60" s="1884"/>
      <c r="V60" s="1884"/>
      <c r="W60" s="1884"/>
      <c r="X60" s="1884"/>
      <c r="Y60" s="1884"/>
      <c r="Z60" s="1884"/>
      <c r="AA60" s="1884"/>
      <c r="AB60" s="1884"/>
      <c r="AC60" s="1884"/>
      <c r="AD60" s="1884"/>
      <c r="AE60" s="1884"/>
      <c r="AF60" s="1884"/>
      <c r="AG60" s="1884"/>
      <c r="AH60" s="1884"/>
      <c r="AI60" s="1884"/>
      <c r="AJ60" s="1884"/>
      <c r="AK60" s="1884"/>
      <c r="AL60" s="1884"/>
      <c r="AM60" s="1884"/>
      <c r="AN60" s="1884"/>
      <c r="AO60" s="1884"/>
      <c r="AP60" s="1887"/>
    </row>
    <row r="61" spans="1:42" ht="15" customHeight="1">
      <c r="A61" s="1882" t="s">
        <v>24</v>
      </c>
      <c r="B61" s="1888"/>
      <c r="C61" s="1894"/>
      <c r="D61" s="1894"/>
      <c r="E61" s="1894"/>
      <c r="F61" s="1887"/>
      <c r="G61" s="1884"/>
      <c r="H61" s="1884"/>
      <c r="I61" s="1884"/>
      <c r="J61" s="1884"/>
      <c r="K61" s="1884"/>
      <c r="L61" s="1884"/>
      <c r="M61" s="1884"/>
      <c r="N61" s="1884"/>
      <c r="O61" s="1884"/>
      <c r="P61" s="1884"/>
      <c r="Q61" s="1884"/>
      <c r="R61" s="1884"/>
      <c r="S61" s="1884"/>
      <c r="T61" s="1884"/>
      <c r="U61" s="1884"/>
      <c r="V61" s="1884"/>
      <c r="W61" s="1884"/>
      <c r="X61" s="1884"/>
      <c r="Y61" s="1884"/>
      <c r="Z61" s="1884"/>
      <c r="AA61" s="1884"/>
      <c r="AB61" s="1884"/>
      <c r="AC61" s="1884"/>
      <c r="AD61" s="1884"/>
      <c r="AE61" s="1884"/>
      <c r="AF61" s="1884"/>
      <c r="AG61" s="1884"/>
      <c r="AH61" s="1884"/>
      <c r="AI61" s="1884"/>
      <c r="AJ61" s="1884"/>
      <c r="AK61" s="1884"/>
      <c r="AL61" s="1884"/>
      <c r="AM61" s="1884"/>
      <c r="AN61" s="1884"/>
      <c r="AO61" s="1884"/>
      <c r="AP61" s="1887"/>
    </row>
    <row r="62" spans="1:42" ht="15" customHeight="1">
      <c r="A62" s="1882" t="s">
        <v>25</v>
      </c>
      <c r="B62" s="1888"/>
      <c r="C62" s="1894"/>
      <c r="D62" s="1894"/>
      <c r="E62" s="1894"/>
      <c r="F62" s="1887"/>
      <c r="G62" s="1884"/>
      <c r="H62" s="1884"/>
      <c r="I62" s="1884"/>
      <c r="J62" s="1884"/>
      <c r="K62" s="1884"/>
      <c r="L62" s="1884"/>
      <c r="M62" s="1884"/>
      <c r="N62" s="1884"/>
      <c r="O62" s="1884"/>
      <c r="P62" s="1884"/>
      <c r="Q62" s="1884"/>
      <c r="R62" s="1884"/>
      <c r="S62" s="1884"/>
      <c r="T62" s="1884"/>
      <c r="U62" s="1884"/>
      <c r="V62" s="1884"/>
      <c r="W62" s="1884"/>
      <c r="X62" s="1884"/>
      <c r="Y62" s="1884"/>
      <c r="Z62" s="1884"/>
      <c r="AA62" s="1884"/>
      <c r="AB62" s="1884"/>
      <c r="AC62" s="1884"/>
      <c r="AD62" s="1884"/>
      <c r="AE62" s="1884"/>
      <c r="AF62" s="1884"/>
      <c r="AG62" s="1884"/>
      <c r="AH62" s="1884"/>
      <c r="AI62" s="1884"/>
      <c r="AJ62" s="1884"/>
      <c r="AK62" s="1884"/>
      <c r="AL62" s="1884"/>
      <c r="AM62" s="1884"/>
      <c r="AN62" s="1884"/>
      <c r="AO62" s="1884"/>
      <c r="AP62" s="1887"/>
    </row>
    <row r="63" spans="1:42" ht="15" customHeight="1">
      <c r="A63" s="1890" t="s">
        <v>1341</v>
      </c>
      <c r="B63" s="1891">
        <f t="shared" ref="B63:B69" si="2">SUM(D63:F63)</f>
        <v>12</v>
      </c>
      <c r="C63" s="1894"/>
      <c r="D63" s="1894">
        <f>SUM(H63+L63+P63+T63+X63+AB63+AN63)</f>
        <v>6</v>
      </c>
      <c r="E63" s="1894">
        <f>SUM(I63+M63+Q63+U63+Y63+AC63+AO63)</f>
        <v>3</v>
      </c>
      <c r="F63" s="1894">
        <f>SUM(J63+N63+R63+V63+Z63+AD63+AH63+AL63+AP63)</f>
        <v>3</v>
      </c>
      <c r="G63" s="1892"/>
      <c r="H63" s="1892"/>
      <c r="I63" s="1892"/>
      <c r="J63" s="1892"/>
      <c r="K63" s="1901"/>
      <c r="L63" s="1901"/>
      <c r="M63" s="1892"/>
      <c r="N63" s="1892"/>
      <c r="O63" s="1892"/>
      <c r="P63" s="1892"/>
      <c r="Q63" s="1892"/>
      <c r="R63" s="1892"/>
      <c r="S63" s="1901">
        <f>SUM(T63:V63)</f>
        <v>12</v>
      </c>
      <c r="T63" s="1901">
        <v>6</v>
      </c>
      <c r="U63" s="1901">
        <v>3</v>
      </c>
      <c r="V63" s="1892">
        <v>3</v>
      </c>
      <c r="W63" s="1901"/>
      <c r="X63" s="1901"/>
      <c r="Y63" s="1892"/>
      <c r="Z63" s="1901"/>
      <c r="AA63" s="1892"/>
      <c r="AB63" s="1892"/>
      <c r="AC63" s="1892"/>
      <c r="AD63" s="1892"/>
      <c r="AE63" s="1892"/>
      <c r="AF63" s="1892"/>
      <c r="AG63" s="1892"/>
      <c r="AH63" s="1892"/>
      <c r="AI63" s="1892"/>
      <c r="AJ63" s="1892"/>
      <c r="AK63" s="1892"/>
      <c r="AL63" s="1892"/>
      <c r="AM63" s="1892"/>
      <c r="AN63" s="1892"/>
      <c r="AO63" s="1892"/>
      <c r="AP63" s="1899"/>
    </row>
    <row r="64" spans="1:42" ht="15" customHeight="1">
      <c r="A64" s="1890" t="s">
        <v>733</v>
      </c>
      <c r="B64" s="1891">
        <f t="shared" si="2"/>
        <v>127</v>
      </c>
      <c r="C64" s="1894"/>
      <c r="D64" s="1894">
        <f>SUM(H64+L64+P64+T64+X64+AB64+AN64)</f>
        <v>53</v>
      </c>
      <c r="E64" s="1894">
        <f>SUM(I64+M64+Q64+U64+Y64+AC64+AO64)</f>
        <v>6</v>
      </c>
      <c r="F64" s="1894">
        <f>SUM(J64+N64+R64+V64+Z64+AD64+AP64)</f>
        <v>68</v>
      </c>
      <c r="G64" s="1892"/>
      <c r="H64" s="1892"/>
      <c r="I64" s="1892"/>
      <c r="J64" s="1892"/>
      <c r="K64" s="1901">
        <f>SUM(L64:N64)</f>
        <v>2</v>
      </c>
      <c r="L64" s="1901">
        <v>1</v>
      </c>
      <c r="M64" s="1892">
        <v>1</v>
      </c>
      <c r="N64" s="1901"/>
      <c r="O64" s="1901">
        <f>SUM(P64:R64)</f>
        <v>103</v>
      </c>
      <c r="P64" s="1901">
        <v>32</v>
      </c>
      <c r="Q64" s="1901">
        <v>5</v>
      </c>
      <c r="R64" s="1901">
        <v>66</v>
      </c>
      <c r="S64" s="1901">
        <f>SUM(T64:V64)</f>
        <v>20</v>
      </c>
      <c r="T64" s="1901">
        <v>18</v>
      </c>
      <c r="U64" s="1901"/>
      <c r="V64" s="1901">
        <v>2</v>
      </c>
      <c r="W64" s="1901"/>
      <c r="X64" s="1892"/>
      <c r="Y64" s="1892"/>
      <c r="Z64" s="1892"/>
      <c r="AA64" s="1892"/>
      <c r="AB64" s="1892"/>
      <c r="AC64" s="1892"/>
      <c r="AD64" s="1892"/>
      <c r="AE64" s="1892"/>
      <c r="AF64" s="1892"/>
      <c r="AG64" s="1892"/>
      <c r="AH64" s="1892"/>
      <c r="AI64" s="1892"/>
      <c r="AJ64" s="1892"/>
      <c r="AK64" s="1892"/>
      <c r="AL64" s="1892"/>
      <c r="AM64" s="1901">
        <f>SUM(AN64:AP64)</f>
        <v>2</v>
      </c>
      <c r="AN64" s="1901">
        <v>2</v>
      </c>
      <c r="AO64" s="1901"/>
      <c r="AP64" s="1899"/>
    </row>
    <row r="65" spans="1:42" ht="15" customHeight="1">
      <c r="A65" s="1890" t="s">
        <v>1249</v>
      </c>
      <c r="B65" s="1891">
        <f t="shared" si="2"/>
        <v>27</v>
      </c>
      <c r="C65" s="1894"/>
      <c r="D65" s="1901">
        <f>SUM(H65+L65+P65+T65+X65+AB65+AF65+AJ65+AN65)</f>
        <v>26</v>
      </c>
      <c r="E65" s="1894">
        <f>SUM(I65+M65+Q65+U65+Y65+AC65+AO65)</f>
        <v>1</v>
      </c>
      <c r="F65" s="1894"/>
      <c r="G65" s="1901"/>
      <c r="H65" s="1901"/>
      <c r="I65" s="1892"/>
      <c r="J65" s="1892"/>
      <c r="K65" s="1901">
        <f>SUM(L65:N65)</f>
        <v>13</v>
      </c>
      <c r="L65" s="1901">
        <v>13</v>
      </c>
      <c r="M65" s="1892"/>
      <c r="N65" s="1892"/>
      <c r="O65" s="1901">
        <f>SUM(P65:R65)</f>
        <v>1</v>
      </c>
      <c r="P65" s="1901">
        <v>1</v>
      </c>
      <c r="Q65" s="1892"/>
      <c r="R65" s="1892"/>
      <c r="S65" s="1901">
        <f>SUM(T65:V65)</f>
        <v>12</v>
      </c>
      <c r="T65" s="1901">
        <v>11</v>
      </c>
      <c r="U65" s="1892">
        <v>1</v>
      </c>
      <c r="V65" s="1901"/>
      <c r="W65" s="1901">
        <f>SUM(X65:Z65)</f>
        <v>1</v>
      </c>
      <c r="X65" s="1901">
        <v>1</v>
      </c>
      <c r="Y65" s="1892"/>
      <c r="Z65" s="1892"/>
      <c r="AA65" s="1892"/>
      <c r="AB65" s="1892"/>
      <c r="AC65" s="1892"/>
      <c r="AD65" s="1892"/>
      <c r="AE65" s="1892"/>
      <c r="AF65" s="1892"/>
      <c r="AG65" s="1892"/>
      <c r="AH65" s="1892"/>
      <c r="AI65" s="1901"/>
      <c r="AJ65" s="1892"/>
      <c r="AK65" s="1892"/>
      <c r="AL65" s="1892"/>
      <c r="AM65" s="1901">
        <f>SUM(AN65:AP65)</f>
        <v>1</v>
      </c>
      <c r="AN65" s="1901"/>
      <c r="AO65" s="1892"/>
      <c r="AP65" s="1899">
        <v>1</v>
      </c>
    </row>
    <row r="66" spans="1:42" ht="15" customHeight="1">
      <c r="A66" s="1890" t="s">
        <v>727</v>
      </c>
      <c r="B66" s="1891">
        <f t="shared" si="2"/>
        <v>43</v>
      </c>
      <c r="C66" s="1892"/>
      <c r="D66" s="1901">
        <f>SUM(H66+L66+P66+T66+X66+AB66+AF66+AJ66+AN66)</f>
        <v>31</v>
      </c>
      <c r="E66" s="1894">
        <f>SUM(I66+M66+Q66+U66+Y66+AC66+AO66)</f>
        <v>1</v>
      </c>
      <c r="F66" s="1894">
        <f>SUM(J66+N66+R66+V66+Z66+AD66+AP66)</f>
        <v>11</v>
      </c>
      <c r="G66" s="1892"/>
      <c r="H66" s="1892"/>
      <c r="I66" s="1892"/>
      <c r="J66" s="1892"/>
      <c r="K66" s="1901">
        <f>SUM(L66:N66)</f>
        <v>16</v>
      </c>
      <c r="L66" s="1900">
        <v>10</v>
      </c>
      <c r="M66" s="1892"/>
      <c r="N66" s="1901">
        <v>6</v>
      </c>
      <c r="O66" s="1901">
        <f>SUM(P66:R66)</f>
        <v>16</v>
      </c>
      <c r="P66" s="1901">
        <v>13</v>
      </c>
      <c r="Q66" s="1901">
        <v>1</v>
      </c>
      <c r="R66" s="1901">
        <v>2</v>
      </c>
      <c r="S66" s="1901">
        <f>SUM(T66:V66)</f>
        <v>9</v>
      </c>
      <c r="T66" s="1901">
        <v>6</v>
      </c>
      <c r="U66" s="1892"/>
      <c r="V66" s="1901">
        <v>3</v>
      </c>
      <c r="W66" s="1901"/>
      <c r="X66" s="1892"/>
      <c r="Y66" s="1892"/>
      <c r="Z66" s="1892"/>
      <c r="AA66" s="1892"/>
      <c r="AB66" s="1892"/>
      <c r="AC66" s="1892"/>
      <c r="AD66" s="1892"/>
      <c r="AE66" s="1892"/>
      <c r="AF66" s="1892"/>
      <c r="AG66" s="1892"/>
      <c r="AH66" s="1892"/>
      <c r="AI66" s="1892"/>
      <c r="AJ66" s="1892"/>
      <c r="AK66" s="1892"/>
      <c r="AL66" s="1892"/>
      <c r="AM66" s="1901">
        <f>SUM(AN66:AP66)</f>
        <v>2</v>
      </c>
      <c r="AN66" s="1901">
        <v>2</v>
      </c>
      <c r="AO66" s="1892"/>
      <c r="AP66" s="1899"/>
    </row>
    <row r="67" spans="1:42" ht="15" customHeight="1">
      <c r="A67" s="1890" t="s">
        <v>728</v>
      </c>
      <c r="B67" s="1891">
        <f t="shared" si="2"/>
        <v>62</v>
      </c>
      <c r="C67" s="1892"/>
      <c r="D67" s="1893">
        <f>SUM(H67+L67+P67+T67+X67+AB67+AF67+AJ67+AN67)</f>
        <v>31</v>
      </c>
      <c r="E67" s="1902"/>
      <c r="F67" s="1894">
        <f>SUM(J67+N67+R67+V67+Z67+AD67+AP67)</f>
        <v>31</v>
      </c>
      <c r="G67" s="1892"/>
      <c r="H67" s="1892"/>
      <c r="I67" s="1892"/>
      <c r="J67" s="1892"/>
      <c r="K67" s="1894">
        <f>SUM(K68:K69)</f>
        <v>17</v>
      </c>
      <c r="L67" s="1894">
        <f>SUM(L68:L69)</f>
        <v>13</v>
      </c>
      <c r="M67" s="1894"/>
      <c r="N67" s="1894">
        <f>SUM(N68:N69)</f>
        <v>4</v>
      </c>
      <c r="O67" s="1901">
        <f>SUM(P67:R67)</f>
        <v>3</v>
      </c>
      <c r="P67" s="1894">
        <f>SUM(P68:P69)</f>
        <v>3</v>
      </c>
      <c r="Q67" s="1894"/>
      <c r="R67" s="1894"/>
      <c r="S67" s="1894">
        <f>SUM(S68:S69)</f>
        <v>15</v>
      </c>
      <c r="T67" s="1894">
        <f>SUM(T68:T69)</f>
        <v>15</v>
      </c>
      <c r="U67" s="1894"/>
      <c r="V67" s="1894"/>
      <c r="W67" s="1894">
        <f>SUM(W68:W69)</f>
        <v>15</v>
      </c>
      <c r="X67" s="1894"/>
      <c r="Y67" s="1894"/>
      <c r="Z67" s="1894">
        <f>SUM(Z68:Z69)</f>
        <v>15</v>
      </c>
      <c r="AA67" s="1894"/>
      <c r="AB67" s="1894"/>
      <c r="AC67" s="1892"/>
      <c r="AD67" s="1894"/>
      <c r="AE67" s="1892"/>
      <c r="AF67" s="1892"/>
      <c r="AG67" s="1892"/>
      <c r="AH67" s="1892"/>
      <c r="AI67" s="1893"/>
      <c r="AJ67" s="1892"/>
      <c r="AK67" s="1892"/>
      <c r="AL67" s="1893"/>
      <c r="AM67" s="1894">
        <f>SUM(AM68:AM69)</f>
        <v>12</v>
      </c>
      <c r="AN67" s="1901"/>
      <c r="AO67" s="1892"/>
      <c r="AP67" s="1894">
        <f>SUM(AP68:AP69)</f>
        <v>12</v>
      </c>
    </row>
    <row r="68" spans="1:42" ht="15" customHeight="1">
      <c r="A68" s="1882" t="s">
        <v>184</v>
      </c>
      <c r="B68" s="1883">
        <f t="shared" si="2"/>
        <v>51</v>
      </c>
      <c r="C68" s="1884"/>
      <c r="D68" s="1885">
        <f>SUM(H68+L68+P68+T68+X68+AB68+AF68+AJ68+AN68)</f>
        <v>31</v>
      </c>
      <c r="E68" s="1885"/>
      <c r="F68" s="1885">
        <f>SUM(J68+N68+R68+V68+Z68+AD68+AH68+AL68+AP68)</f>
        <v>20</v>
      </c>
      <c r="G68" s="1884"/>
      <c r="H68" s="1884"/>
      <c r="I68" s="1884"/>
      <c r="J68" s="1884"/>
      <c r="K68" s="1885">
        <f>SUM(L68:N68)</f>
        <v>17</v>
      </c>
      <c r="L68" s="1884">
        <v>13</v>
      </c>
      <c r="M68" s="1884"/>
      <c r="N68" s="1884">
        <v>4</v>
      </c>
      <c r="O68" s="1885">
        <f>SUM(P68:R68)</f>
        <v>3</v>
      </c>
      <c r="P68" s="1885">
        <v>3</v>
      </c>
      <c r="Q68" s="1884"/>
      <c r="R68" s="1884"/>
      <c r="S68" s="1885">
        <f>SUM(T68:V68)</f>
        <v>15</v>
      </c>
      <c r="T68" s="1885">
        <v>15</v>
      </c>
      <c r="U68" s="1885"/>
      <c r="V68" s="1885"/>
      <c r="W68" s="1885">
        <f>SUM(X68:Z68)</f>
        <v>15</v>
      </c>
      <c r="X68" s="1885"/>
      <c r="Y68" s="1884"/>
      <c r="Z68" s="1885">
        <v>15</v>
      </c>
      <c r="AA68" s="1884"/>
      <c r="AB68" s="1885"/>
      <c r="AC68" s="1884"/>
      <c r="AD68" s="1884"/>
      <c r="AE68" s="1884"/>
      <c r="AF68" s="1884"/>
      <c r="AG68" s="1884"/>
      <c r="AH68" s="1884"/>
      <c r="AI68" s="1885"/>
      <c r="AJ68" s="1884"/>
      <c r="AK68" s="1884"/>
      <c r="AL68" s="1885"/>
      <c r="AM68" s="1885">
        <f>SUM(AN68:AP68)</f>
        <v>1</v>
      </c>
      <c r="AN68" s="1884"/>
      <c r="AO68" s="1884"/>
      <c r="AP68" s="1887">
        <v>1</v>
      </c>
    </row>
    <row r="69" spans="1:42" ht="15" customHeight="1">
      <c r="A69" s="1882" t="s">
        <v>185</v>
      </c>
      <c r="B69" s="1883">
        <f t="shared" si="2"/>
        <v>11</v>
      </c>
      <c r="C69" s="1884"/>
      <c r="D69" s="1885"/>
      <c r="E69" s="1885"/>
      <c r="F69" s="1885">
        <f>SUM(J69+N69+R69+V69+Z69+AD69+AH69+AL69+AP69)</f>
        <v>11</v>
      </c>
      <c r="G69" s="1884"/>
      <c r="H69" s="1884"/>
      <c r="I69" s="1884"/>
      <c r="J69" s="1884"/>
      <c r="K69" s="1884"/>
      <c r="L69" s="1884"/>
      <c r="M69" s="1884"/>
      <c r="N69" s="1884"/>
      <c r="O69" s="1885"/>
      <c r="P69" s="1885"/>
      <c r="Q69" s="1884"/>
      <c r="R69" s="1884"/>
      <c r="S69" s="1885"/>
      <c r="T69" s="1885"/>
      <c r="U69" s="1885"/>
      <c r="V69" s="1885"/>
      <c r="W69" s="1885"/>
      <c r="X69" s="1885"/>
      <c r="Y69" s="1884"/>
      <c r="Z69" s="1885"/>
      <c r="AA69" s="1884"/>
      <c r="AB69" s="1885"/>
      <c r="AC69" s="1884"/>
      <c r="AD69" s="1884"/>
      <c r="AE69" s="1884"/>
      <c r="AF69" s="1884"/>
      <c r="AG69" s="1884"/>
      <c r="AH69" s="1884"/>
      <c r="AI69" s="1885"/>
      <c r="AJ69" s="1884"/>
      <c r="AK69" s="1884"/>
      <c r="AL69" s="1885"/>
      <c r="AM69" s="1885">
        <f>SUM(AN69:AP69)</f>
        <v>11</v>
      </c>
      <c r="AN69" s="1884"/>
      <c r="AO69" s="1884"/>
      <c r="AP69" s="1887">
        <v>11</v>
      </c>
    </row>
    <row r="70" spans="1:42" ht="18" customHeight="1">
      <c r="A70" s="1903" t="s">
        <v>237</v>
      </c>
      <c r="B70" s="1841"/>
      <c r="C70" s="1841"/>
      <c r="D70" s="1841"/>
      <c r="E70" s="1904"/>
      <c r="F70" s="1841"/>
      <c r="G70" s="1841"/>
      <c r="H70" s="1841"/>
      <c r="I70" s="1841"/>
      <c r="J70" s="1841"/>
      <c r="K70" s="1841"/>
      <c r="L70" s="1841"/>
      <c r="M70" s="1841"/>
      <c r="N70" s="1841"/>
      <c r="O70" s="1841"/>
      <c r="P70" s="1841"/>
      <c r="Q70" s="1841"/>
      <c r="R70" s="1841"/>
      <c r="S70" s="1841"/>
      <c r="T70" s="1841"/>
      <c r="U70" s="1841"/>
      <c r="V70" s="1841"/>
      <c r="W70" s="1841"/>
      <c r="X70" s="1841"/>
      <c r="Y70" s="1841"/>
      <c r="Z70" s="1841"/>
      <c r="AA70" s="1841"/>
      <c r="AB70" s="1841"/>
      <c r="AC70" s="1841"/>
      <c r="AD70" s="1841"/>
      <c r="AE70" s="1841"/>
      <c r="AF70" s="1841"/>
      <c r="AG70" s="1841"/>
      <c r="AH70" s="1841"/>
      <c r="AI70" s="1841"/>
      <c r="AJ70" s="1841"/>
      <c r="AK70" s="1841"/>
      <c r="AL70" s="1905" t="s">
        <v>408</v>
      </c>
      <c r="AM70" s="1906"/>
      <c r="AN70" s="1907"/>
      <c r="AO70" s="1841"/>
      <c r="AP70" s="1841"/>
    </row>
    <row r="71" spans="1:42" ht="13.5" customHeight="1">
      <c r="A71" s="1904"/>
      <c r="B71" s="1841"/>
      <c r="C71" s="1841"/>
      <c r="D71" s="1841"/>
      <c r="E71" s="1904"/>
      <c r="F71" s="1841"/>
      <c r="G71" s="1841"/>
      <c r="H71" s="1841"/>
      <c r="I71" s="1841"/>
      <c r="J71" s="1841"/>
      <c r="K71" s="1841"/>
      <c r="L71" s="1841"/>
      <c r="M71" s="1841"/>
      <c r="N71" s="1841"/>
      <c r="O71" s="1841"/>
      <c r="P71" s="1841"/>
      <c r="Q71" s="1841"/>
      <c r="R71" s="1841"/>
      <c r="S71" s="1841"/>
      <c r="T71" s="1841"/>
      <c r="U71" s="1841"/>
      <c r="V71" s="1841"/>
      <c r="W71" s="1841"/>
      <c r="X71" s="1841"/>
      <c r="Y71" s="1841"/>
      <c r="Z71" s="1841"/>
      <c r="AA71" s="1841"/>
      <c r="AB71" s="1841"/>
      <c r="AC71" s="1841"/>
      <c r="AD71" s="1841"/>
      <c r="AE71" s="1841"/>
      <c r="AF71" s="1841"/>
      <c r="AG71" s="1841"/>
      <c r="AH71" s="1841"/>
      <c r="AI71" s="1841"/>
      <c r="AJ71" s="1841"/>
      <c r="AK71" s="1841"/>
      <c r="AL71" s="1841"/>
      <c r="AM71" s="1841"/>
      <c r="AN71" s="1841"/>
      <c r="AO71" s="1841"/>
      <c r="AP71" s="1841"/>
    </row>
    <row r="72" spans="1:42" ht="8.1" customHeight="1"/>
  </sheetData>
  <sheetProtection password="CA55" sheet="1" objects="1" scenarios="1"/>
  <mergeCells count="14">
    <mergeCell ref="B7:C7"/>
    <mergeCell ref="K6:N6"/>
    <mergeCell ref="G6:J6"/>
    <mergeCell ref="B6:F6"/>
    <mergeCell ref="AM6:AP6"/>
    <mergeCell ref="A1:AP1"/>
    <mergeCell ref="A3:AP3"/>
    <mergeCell ref="A5:AP5"/>
    <mergeCell ref="S6:V6"/>
    <mergeCell ref="W6:Z6"/>
    <mergeCell ref="AA6:AD6"/>
    <mergeCell ref="O6:R6"/>
    <mergeCell ref="AE6:AH6"/>
    <mergeCell ref="AI6:AL6"/>
  </mergeCells>
  <phoneticPr fontId="101" type="noConversion"/>
  <printOptions horizontalCentered="1"/>
  <pageMargins left="0.35433070866141736" right="0.75" top="0.86614173228346458" bottom="1" header="0.27559055118110237" footer="0"/>
  <pageSetup scale="70" firstPageNumber="55" orientation="landscape" useFirstPageNumber="1" horizontalDpi="300" verticalDpi="300" r:id="rId1"/>
  <headerFooter alignWithMargins="0">
    <oddHeader xml:space="preserve">&amp;R&amp;"Helv,Negrita"&amp;12
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CI52"/>
  <sheetViews>
    <sheetView showGridLines="0" workbookViewId="0">
      <selection activeCell="C38" sqref="C38"/>
    </sheetView>
  </sheetViews>
  <sheetFormatPr baseColWidth="10" defaultColWidth="9.83203125" defaultRowHeight="10.5"/>
  <cols>
    <col min="1" max="1" width="30.1640625" style="3168" customWidth="1"/>
    <col min="2" max="2" width="6.6640625" style="3168" customWidth="1"/>
    <col min="3" max="3" width="6.33203125" style="3168" customWidth="1"/>
    <col min="4" max="4" width="5.1640625" style="3168" customWidth="1"/>
    <col min="5" max="5" width="6.5" style="3168" customWidth="1"/>
    <col min="6" max="6" width="5.5" style="3168" customWidth="1"/>
    <col min="7" max="7" width="3.6640625" style="3168" customWidth="1"/>
    <col min="8" max="8" width="3" style="3168" customWidth="1"/>
    <col min="9" max="9" width="3.6640625" style="3168" customWidth="1"/>
    <col min="10" max="10" width="4.83203125" style="3168" customWidth="1"/>
    <col min="11" max="11" width="3.6640625" style="3168" customWidth="1"/>
    <col min="12" max="13" width="3.83203125" style="3168" customWidth="1"/>
    <col min="14" max="14" width="5.1640625" style="3168" customWidth="1"/>
    <col min="15" max="15" width="3.5" style="3168" customWidth="1"/>
    <col min="16" max="16" width="3" style="3168" customWidth="1"/>
    <col min="17" max="17" width="3.6640625" style="3168" customWidth="1"/>
    <col min="18" max="18" width="6.6640625" style="3168" customWidth="1"/>
    <col min="19" max="19" width="6.1640625" style="3168" customWidth="1"/>
    <col min="20" max="21" width="4.83203125" style="3168" customWidth="1"/>
    <col min="22" max="22" width="6.1640625" style="3168" customWidth="1"/>
    <col min="23" max="23" width="7.83203125" style="3168" bestFit="1" customWidth="1"/>
    <col min="24" max="24" width="4" style="3168" customWidth="1"/>
    <col min="25" max="25" width="6.33203125" style="3168" customWidth="1"/>
    <col min="26" max="26" width="6.1640625" style="3168" customWidth="1"/>
    <col min="27" max="28" width="5" style="3168" customWidth="1"/>
    <col min="29" max="29" width="5.33203125" style="3168" customWidth="1"/>
    <col min="30" max="30" width="4.83203125" style="3168" customWidth="1"/>
    <col min="31" max="33" width="3.83203125" style="3168" customWidth="1"/>
    <col min="34" max="34" width="4.83203125" style="3168" customWidth="1"/>
    <col min="35" max="35" width="3.83203125" style="3168" customWidth="1"/>
    <col min="36" max="36" width="3.33203125" style="3168" customWidth="1"/>
    <col min="37" max="37" width="3.83203125" style="3168" customWidth="1"/>
    <col min="38" max="38" width="6" style="3168" customWidth="1"/>
    <col min="39" max="39" width="5" style="3168" customWidth="1"/>
    <col min="40" max="40" width="3.83203125" style="3168" customWidth="1"/>
    <col min="41" max="41" width="5.1640625" style="3168" customWidth="1"/>
    <col min="42" max="42" width="1.83203125" style="3168" customWidth="1"/>
    <col min="43" max="48" width="9.83203125" style="3168"/>
    <col min="49" max="49" width="38.83203125" style="3168" customWidth="1"/>
    <col min="50" max="16384" width="9.83203125" style="3168"/>
  </cols>
  <sheetData>
    <row r="1" spans="1:87" ht="20.100000000000001" customHeight="1">
      <c r="A1" s="3614" t="s">
        <v>359</v>
      </c>
      <c r="B1" s="3614"/>
      <c r="C1" s="3614"/>
      <c r="D1" s="3614"/>
      <c r="E1" s="3614"/>
      <c r="F1" s="3614"/>
      <c r="G1" s="3614"/>
      <c r="H1" s="3614"/>
      <c r="I1" s="3614"/>
      <c r="J1" s="3614"/>
      <c r="K1" s="3614"/>
      <c r="L1" s="3614"/>
      <c r="M1" s="3614"/>
      <c r="N1" s="3614"/>
      <c r="O1" s="3614"/>
      <c r="P1" s="3614"/>
      <c r="Q1" s="3614"/>
      <c r="R1" s="3614"/>
      <c r="S1" s="3614"/>
      <c r="T1" s="3614"/>
      <c r="U1" s="3614"/>
      <c r="V1" s="3614"/>
      <c r="W1" s="3614"/>
      <c r="X1" s="3614"/>
      <c r="Y1" s="3614"/>
      <c r="Z1" s="3614"/>
      <c r="AA1" s="3614"/>
      <c r="AB1" s="3614"/>
      <c r="AC1" s="3614"/>
      <c r="AD1" s="3614"/>
      <c r="AE1" s="3614"/>
      <c r="AF1" s="3614"/>
      <c r="AG1" s="3614"/>
      <c r="AH1" s="3614"/>
      <c r="AI1" s="3614"/>
      <c r="AJ1" s="3614"/>
      <c r="AK1" s="3614"/>
      <c r="AL1" s="3614"/>
      <c r="AM1" s="3614"/>
      <c r="AN1" s="3614"/>
      <c r="AO1" s="3614"/>
    </row>
    <row r="2" spans="1:87" ht="20.100000000000001" customHeight="1">
      <c r="A2" s="3169"/>
      <c r="B2" s="3169"/>
      <c r="C2" s="3169"/>
      <c r="D2" s="3169"/>
      <c r="E2" s="3169"/>
      <c r="F2" s="3169"/>
      <c r="G2" s="3169"/>
      <c r="H2" s="3169"/>
      <c r="I2" s="3169"/>
      <c r="J2" s="3169"/>
      <c r="K2" s="3169"/>
      <c r="L2" s="3169"/>
      <c r="M2" s="3169"/>
      <c r="N2" s="3169"/>
      <c r="O2" s="3169"/>
      <c r="P2" s="3169"/>
      <c r="Q2" s="3169"/>
      <c r="R2" s="3169"/>
      <c r="S2" s="3169"/>
      <c r="T2" s="3169"/>
      <c r="U2" s="3169"/>
      <c r="V2" s="3169"/>
      <c r="W2" s="3169"/>
      <c r="X2" s="3169"/>
      <c r="Y2" s="3169"/>
      <c r="Z2" s="3169"/>
      <c r="AA2" s="3169"/>
      <c r="AB2" s="3169"/>
      <c r="AC2" s="3169"/>
      <c r="AD2" s="3169"/>
      <c r="AE2" s="3169"/>
      <c r="AF2" s="3169"/>
      <c r="AG2" s="3169"/>
      <c r="AH2" s="3169"/>
      <c r="AI2" s="3169"/>
      <c r="AJ2" s="3169"/>
      <c r="AK2" s="3169"/>
      <c r="AL2" s="3169"/>
      <c r="AM2" s="3169"/>
      <c r="AN2" s="3169"/>
      <c r="AO2" s="3169"/>
    </row>
    <row r="3" spans="1:87" ht="20.100000000000001" customHeight="1">
      <c r="A3" s="3615" t="s">
        <v>445</v>
      </c>
      <c r="B3" s="3615"/>
      <c r="C3" s="3615"/>
      <c r="D3" s="3615"/>
      <c r="E3" s="3615"/>
      <c r="F3" s="3615"/>
      <c r="G3" s="3615"/>
      <c r="H3" s="3615"/>
      <c r="I3" s="3615"/>
      <c r="J3" s="3615"/>
      <c r="K3" s="3615"/>
      <c r="L3" s="3615"/>
      <c r="M3" s="3615"/>
      <c r="N3" s="3615"/>
      <c r="O3" s="3615"/>
      <c r="P3" s="3615"/>
      <c r="Q3" s="3615"/>
      <c r="R3" s="3615"/>
      <c r="S3" s="3615"/>
      <c r="T3" s="3615"/>
      <c r="U3" s="3615"/>
      <c r="V3" s="3615"/>
      <c r="W3" s="3615"/>
      <c r="X3" s="3615"/>
      <c r="Y3" s="3615"/>
      <c r="Z3" s="3615"/>
      <c r="AA3" s="3615"/>
      <c r="AB3" s="3615"/>
      <c r="AC3" s="3615"/>
      <c r="AD3" s="3615"/>
      <c r="AE3" s="3615"/>
      <c r="AF3" s="3615"/>
      <c r="AG3" s="3615"/>
      <c r="AH3" s="3615"/>
      <c r="AI3" s="3615"/>
      <c r="AJ3" s="3615"/>
      <c r="AK3" s="3615"/>
      <c r="AL3" s="3615"/>
      <c r="AM3" s="3615"/>
      <c r="AN3" s="3615"/>
      <c r="AO3" s="3615"/>
    </row>
    <row r="4" spans="1:87" ht="20.100000000000001" customHeight="1"/>
    <row r="5" spans="1:87" ht="20.100000000000001" customHeight="1">
      <c r="A5" s="3616" t="s">
        <v>311</v>
      </c>
      <c r="B5" s="3616"/>
      <c r="C5" s="3616"/>
      <c r="D5" s="3616"/>
      <c r="E5" s="3616"/>
      <c r="F5" s="3616"/>
      <c r="G5" s="3616"/>
      <c r="H5" s="3616"/>
      <c r="I5" s="3616"/>
      <c r="J5" s="3616"/>
      <c r="K5" s="3616"/>
      <c r="L5" s="3616"/>
      <c r="M5" s="3616"/>
      <c r="N5" s="3616"/>
      <c r="O5" s="3616"/>
      <c r="P5" s="3616"/>
      <c r="Q5" s="3616"/>
      <c r="R5" s="3616"/>
      <c r="S5" s="3616"/>
      <c r="T5" s="3616"/>
      <c r="U5" s="3616"/>
      <c r="V5" s="3616"/>
      <c r="W5" s="3616"/>
      <c r="X5" s="3616"/>
      <c r="Y5" s="3616"/>
      <c r="Z5" s="3616"/>
      <c r="AA5" s="3616"/>
      <c r="AB5" s="3616"/>
      <c r="AC5" s="3616"/>
      <c r="AD5" s="3616"/>
      <c r="AE5" s="3616"/>
      <c r="AF5" s="3616"/>
      <c r="AG5" s="3616"/>
      <c r="AH5" s="3616"/>
      <c r="AI5" s="3616"/>
      <c r="AJ5" s="3616"/>
      <c r="AK5" s="3616"/>
      <c r="AL5" s="3616"/>
      <c r="AM5" s="3616"/>
      <c r="AN5" s="3616"/>
      <c r="AO5" s="3616"/>
    </row>
    <row r="6" spans="1:87" ht="20.100000000000001" customHeight="1">
      <c r="A6" s="3170"/>
      <c r="B6" s="3612" t="s">
        <v>446</v>
      </c>
      <c r="C6" s="3612"/>
      <c r="D6" s="3612"/>
      <c r="E6" s="3613"/>
      <c r="F6" s="3611" t="s">
        <v>176</v>
      </c>
      <c r="G6" s="3612"/>
      <c r="H6" s="3612"/>
      <c r="I6" s="3613"/>
      <c r="J6" s="3611" t="s">
        <v>736</v>
      </c>
      <c r="K6" s="3612"/>
      <c r="L6" s="3612"/>
      <c r="M6" s="3613"/>
      <c r="N6" s="3611" t="s">
        <v>406</v>
      </c>
      <c r="O6" s="3612"/>
      <c r="P6" s="3612"/>
      <c r="Q6" s="3613"/>
      <c r="R6" s="3611" t="s">
        <v>3</v>
      </c>
      <c r="S6" s="3612"/>
      <c r="T6" s="3612"/>
      <c r="U6" s="3613"/>
      <c r="V6" s="3611" t="s">
        <v>221</v>
      </c>
      <c r="W6" s="3612"/>
      <c r="X6" s="3612"/>
      <c r="Y6" s="3613"/>
      <c r="Z6" s="3611" t="s">
        <v>447</v>
      </c>
      <c r="AA6" s="3612"/>
      <c r="AB6" s="3612"/>
      <c r="AC6" s="3613"/>
      <c r="AD6" s="3611" t="s">
        <v>447</v>
      </c>
      <c r="AE6" s="3612"/>
      <c r="AF6" s="3612"/>
      <c r="AG6" s="3613"/>
      <c r="AH6" s="3611" t="s">
        <v>448</v>
      </c>
      <c r="AI6" s="3612"/>
      <c r="AJ6" s="3612"/>
      <c r="AK6" s="3613"/>
      <c r="AL6" s="3611" t="s">
        <v>449</v>
      </c>
      <c r="AM6" s="3612"/>
      <c r="AN6" s="3612"/>
      <c r="AO6" s="3617"/>
      <c r="AP6" s="3171"/>
      <c r="AQ6" s="3171"/>
      <c r="AR6" s="3171"/>
      <c r="CI6" s="3172" t="s">
        <v>396</v>
      </c>
    </row>
    <row r="7" spans="1:87" ht="20.100000000000001" customHeight="1">
      <c r="A7" s="3173" t="s">
        <v>398</v>
      </c>
      <c r="B7" s="3174"/>
      <c r="C7" s="3174"/>
      <c r="D7" s="3174"/>
      <c r="E7" s="3175"/>
      <c r="F7" s="3174"/>
      <c r="G7" s="3174"/>
      <c r="H7" s="3174"/>
      <c r="I7" s="3175"/>
      <c r="J7" s="3174"/>
      <c r="K7" s="3174"/>
      <c r="L7" s="3174"/>
      <c r="M7" s="3175"/>
      <c r="N7" s="3174"/>
      <c r="O7" s="3174"/>
      <c r="P7" s="3174"/>
      <c r="Q7" s="3175"/>
      <c r="R7" s="3174"/>
      <c r="S7" s="3174"/>
      <c r="T7" s="3174"/>
      <c r="U7" s="3175"/>
      <c r="V7" s="3174"/>
      <c r="W7" s="3174"/>
      <c r="X7" s="3174"/>
      <c r="Y7" s="3175"/>
      <c r="Z7" s="3618" t="s">
        <v>530</v>
      </c>
      <c r="AA7" s="3619"/>
      <c r="AB7" s="3619"/>
      <c r="AC7" s="3620"/>
      <c r="AD7" s="3618" t="s">
        <v>450</v>
      </c>
      <c r="AE7" s="3619"/>
      <c r="AF7" s="3619"/>
      <c r="AG7" s="3620"/>
      <c r="AH7" s="3174"/>
      <c r="AI7" s="3174"/>
      <c r="AJ7" s="3174"/>
      <c r="AK7" s="3175"/>
      <c r="AL7" s="3176"/>
      <c r="AM7" s="3177"/>
      <c r="AN7" s="3177"/>
      <c r="AO7" s="3178"/>
      <c r="AP7" s="3171"/>
      <c r="AQ7" s="3171"/>
      <c r="AR7" s="3171"/>
    </row>
    <row r="8" spans="1:87" ht="20.100000000000001" customHeight="1">
      <c r="A8" s="3179"/>
      <c r="B8" s="3180" t="s">
        <v>418</v>
      </c>
      <c r="C8" s="3181" t="s">
        <v>226</v>
      </c>
      <c r="D8" s="3181" t="s">
        <v>227</v>
      </c>
      <c r="E8" s="3181" t="s">
        <v>228</v>
      </c>
      <c r="F8" s="3181" t="s">
        <v>418</v>
      </c>
      <c r="G8" s="3181" t="s">
        <v>226</v>
      </c>
      <c r="H8" s="3181" t="s">
        <v>227</v>
      </c>
      <c r="I8" s="3181" t="s">
        <v>228</v>
      </c>
      <c r="J8" s="3181" t="s">
        <v>418</v>
      </c>
      <c r="K8" s="3181" t="s">
        <v>226</v>
      </c>
      <c r="L8" s="3181" t="s">
        <v>227</v>
      </c>
      <c r="M8" s="3181" t="s">
        <v>228</v>
      </c>
      <c r="N8" s="3181" t="s">
        <v>418</v>
      </c>
      <c r="O8" s="3181" t="s">
        <v>226</v>
      </c>
      <c r="P8" s="3181" t="s">
        <v>227</v>
      </c>
      <c r="Q8" s="3181" t="s">
        <v>228</v>
      </c>
      <c r="R8" s="3181" t="s">
        <v>418</v>
      </c>
      <c r="S8" s="3181" t="s">
        <v>226</v>
      </c>
      <c r="T8" s="3181" t="s">
        <v>227</v>
      </c>
      <c r="U8" s="3181" t="s">
        <v>228</v>
      </c>
      <c r="V8" s="3181" t="s">
        <v>418</v>
      </c>
      <c r="W8" s="3181" t="s">
        <v>226</v>
      </c>
      <c r="X8" s="3181" t="s">
        <v>227</v>
      </c>
      <c r="Y8" s="3181" t="s">
        <v>228</v>
      </c>
      <c r="Z8" s="3181" t="s">
        <v>418</v>
      </c>
      <c r="AA8" s="3181" t="s">
        <v>226</v>
      </c>
      <c r="AB8" s="3181" t="s">
        <v>227</v>
      </c>
      <c r="AC8" s="3181" t="s">
        <v>228</v>
      </c>
      <c r="AD8" s="3181" t="s">
        <v>418</v>
      </c>
      <c r="AE8" s="3181" t="s">
        <v>226</v>
      </c>
      <c r="AF8" s="3181" t="s">
        <v>227</v>
      </c>
      <c r="AG8" s="3181" t="s">
        <v>228</v>
      </c>
      <c r="AH8" s="3181" t="s">
        <v>418</v>
      </c>
      <c r="AI8" s="3181" t="s">
        <v>226</v>
      </c>
      <c r="AJ8" s="3181" t="s">
        <v>227</v>
      </c>
      <c r="AK8" s="3181" t="s">
        <v>228</v>
      </c>
      <c r="AL8" s="3182" t="s">
        <v>418</v>
      </c>
      <c r="AM8" s="3181" t="s">
        <v>226</v>
      </c>
      <c r="AN8" s="3181" t="s">
        <v>227</v>
      </c>
      <c r="AO8" s="3183" t="s">
        <v>228</v>
      </c>
      <c r="AP8" s="3171"/>
      <c r="AQ8" s="3171"/>
      <c r="AR8" s="3171"/>
    </row>
    <row r="9" spans="1:87" ht="24.95" customHeight="1">
      <c r="A9" s="3184" t="s">
        <v>621</v>
      </c>
      <c r="B9" s="3185">
        <f>SUM(B10:B25)</f>
        <v>627</v>
      </c>
      <c r="C9" s="3186">
        <f>SUM(C10:C25)</f>
        <v>323</v>
      </c>
      <c r="D9" s="3186">
        <f>(H9+L9+P9+T9+X9+AB9+AF9+AJ9+AN9)</f>
        <v>60</v>
      </c>
      <c r="E9" s="3186">
        <f>SUM(E10:E25)</f>
        <v>244</v>
      </c>
      <c r="F9" s="3186">
        <f>SUM(F10:F25)</f>
        <v>1</v>
      </c>
      <c r="G9" s="3186">
        <f>SUM(G10:G25)</f>
        <v>1</v>
      </c>
      <c r="H9" s="3187"/>
      <c r="I9" s="3187"/>
      <c r="J9" s="3186">
        <f t="shared" ref="J9:O9" si="0">SUM(J10:J25)</f>
        <v>12</v>
      </c>
      <c r="K9" s="3186">
        <f t="shared" si="0"/>
        <v>6</v>
      </c>
      <c r="L9" s="3186">
        <f t="shared" si="0"/>
        <v>2</v>
      </c>
      <c r="M9" s="3186">
        <f t="shared" si="0"/>
        <v>4</v>
      </c>
      <c r="N9" s="3186">
        <f t="shared" si="0"/>
        <v>5</v>
      </c>
      <c r="O9" s="3186">
        <f t="shared" si="0"/>
        <v>3</v>
      </c>
      <c r="P9" s="3186"/>
      <c r="Q9" s="3186">
        <f t="shared" ref="Q9:AG9" si="1">SUM(Q10:Q25)</f>
        <v>2</v>
      </c>
      <c r="R9" s="3186">
        <f t="shared" si="1"/>
        <v>259</v>
      </c>
      <c r="S9" s="3186">
        <f t="shared" si="1"/>
        <v>148</v>
      </c>
      <c r="T9" s="3186">
        <f t="shared" si="1"/>
        <v>23</v>
      </c>
      <c r="U9" s="3186">
        <f t="shared" si="1"/>
        <v>88</v>
      </c>
      <c r="V9" s="3186">
        <f t="shared" si="1"/>
        <v>195</v>
      </c>
      <c r="W9" s="3186">
        <f t="shared" si="1"/>
        <v>100</v>
      </c>
      <c r="X9" s="3186">
        <f t="shared" si="1"/>
        <v>8</v>
      </c>
      <c r="Y9" s="3186">
        <f t="shared" si="1"/>
        <v>87</v>
      </c>
      <c r="Z9" s="3186">
        <f t="shared" si="1"/>
        <v>110</v>
      </c>
      <c r="AA9" s="3186">
        <f t="shared" si="1"/>
        <v>51</v>
      </c>
      <c r="AB9" s="3186">
        <f t="shared" si="1"/>
        <v>22</v>
      </c>
      <c r="AC9" s="3186">
        <f t="shared" si="1"/>
        <v>37</v>
      </c>
      <c r="AD9" s="3186">
        <f t="shared" si="1"/>
        <v>5</v>
      </c>
      <c r="AE9" s="3186">
        <f t="shared" si="1"/>
        <v>2</v>
      </c>
      <c r="AF9" s="3186">
        <f t="shared" si="1"/>
        <v>1</v>
      </c>
      <c r="AG9" s="3186">
        <f t="shared" si="1"/>
        <v>2</v>
      </c>
      <c r="AH9" s="3186">
        <f t="shared" ref="AH9:AO9" si="2">SUM(AH10:AH25)</f>
        <v>3</v>
      </c>
      <c r="AI9" s="3186"/>
      <c r="AJ9" s="3186">
        <f t="shared" si="2"/>
        <v>1</v>
      </c>
      <c r="AK9" s="3186">
        <f t="shared" si="2"/>
        <v>2</v>
      </c>
      <c r="AL9" s="3188">
        <f t="shared" si="2"/>
        <v>37</v>
      </c>
      <c r="AM9" s="3186">
        <f t="shared" si="2"/>
        <v>12</v>
      </c>
      <c r="AN9" s="3186">
        <f t="shared" si="2"/>
        <v>3</v>
      </c>
      <c r="AO9" s="3185">
        <f t="shared" si="2"/>
        <v>22</v>
      </c>
    </row>
    <row r="10" spans="1:87" ht="24" customHeight="1">
      <c r="A10" s="3189" t="s">
        <v>419</v>
      </c>
      <c r="B10" s="3190">
        <f t="shared" ref="B10:B25" si="3">SUM(C10:E10)</f>
        <v>187</v>
      </c>
      <c r="C10" s="3191">
        <f t="shared" ref="C10:C24" si="4">SUM(G10+K10+O10+S10+W10+AA10+AE10+AI10+AM10)</f>
        <v>81</v>
      </c>
      <c r="D10" s="3191">
        <f>(H10+L10+P10+T10+X10+AB10+AF10+AJ10+AN10)</f>
        <v>27</v>
      </c>
      <c r="E10" s="3191">
        <f t="shared" ref="E10:E19" si="5">(I10+M10+U10+Y10+AC10+AG10+AK10+AO10)</f>
        <v>79</v>
      </c>
      <c r="F10" s="3192"/>
      <c r="G10" s="3192"/>
      <c r="H10" s="3192"/>
      <c r="I10" s="3192"/>
      <c r="J10" s="3191">
        <f>SUM(K10:M10)</f>
        <v>1</v>
      </c>
      <c r="K10" s="3191">
        <v>1</v>
      </c>
      <c r="L10" s="3192"/>
      <c r="M10" s="3192"/>
      <c r="N10" s="3192"/>
      <c r="O10" s="3192"/>
      <c r="P10" s="3192"/>
      <c r="Q10" s="3192"/>
      <c r="R10" s="3191">
        <f t="shared" ref="R10:R25" si="6">SUM(S10:U10)</f>
        <v>85</v>
      </c>
      <c r="S10" s="3191">
        <v>47</v>
      </c>
      <c r="T10" s="3191">
        <v>12</v>
      </c>
      <c r="U10" s="3191">
        <v>26</v>
      </c>
      <c r="V10" s="3191">
        <f t="shared" ref="V10:V24" si="7">SUM(W10:Y10)</f>
        <v>66</v>
      </c>
      <c r="W10" s="3191">
        <v>22</v>
      </c>
      <c r="X10" s="3191">
        <v>5</v>
      </c>
      <c r="Y10" s="3191">
        <v>39</v>
      </c>
      <c r="Z10" s="3191">
        <f t="shared" ref="Z10:Z20" si="8">SUM(AA10:AC10)</f>
        <v>35</v>
      </c>
      <c r="AA10" s="3191">
        <v>11</v>
      </c>
      <c r="AB10" s="3191">
        <v>10</v>
      </c>
      <c r="AC10" s="3191">
        <v>14</v>
      </c>
      <c r="AD10" s="3192"/>
      <c r="AE10" s="3192"/>
      <c r="AF10" s="3192"/>
      <c r="AG10" s="3192"/>
      <c r="AH10" s="3191"/>
      <c r="AI10" s="3192"/>
      <c r="AJ10" s="3192"/>
      <c r="AK10" s="3191"/>
      <c r="AL10" s="3193"/>
      <c r="AM10" s="3192"/>
      <c r="AN10" s="3191"/>
      <c r="AO10" s="3190"/>
    </row>
    <row r="11" spans="1:87" ht="24" customHeight="1">
      <c r="A11" s="3189" t="s">
        <v>451</v>
      </c>
      <c r="B11" s="3190">
        <f t="shared" si="3"/>
        <v>28</v>
      </c>
      <c r="C11" s="3191">
        <f t="shared" si="4"/>
        <v>8</v>
      </c>
      <c r="D11" s="3191">
        <f>(H11+L11+P11+T11+X11+AB11+AF11+AJ11+AN11)</f>
        <v>1</v>
      </c>
      <c r="E11" s="3191">
        <f t="shared" si="5"/>
        <v>19</v>
      </c>
      <c r="F11" s="3192"/>
      <c r="G11" s="3192"/>
      <c r="H11" s="3192"/>
      <c r="I11" s="3192"/>
      <c r="J11" s="3192"/>
      <c r="K11" s="3192"/>
      <c r="L11" s="3192"/>
      <c r="M11" s="3192"/>
      <c r="N11" s="3191"/>
      <c r="O11" s="3191"/>
      <c r="P11" s="3192"/>
      <c r="Q11" s="3192"/>
      <c r="R11" s="3191">
        <f t="shared" si="6"/>
        <v>15</v>
      </c>
      <c r="S11" s="3191">
        <v>1</v>
      </c>
      <c r="T11" s="3191">
        <v>1</v>
      </c>
      <c r="U11" s="3191">
        <v>13</v>
      </c>
      <c r="V11" s="3191">
        <f t="shared" si="7"/>
        <v>9</v>
      </c>
      <c r="W11" s="3191">
        <v>6</v>
      </c>
      <c r="X11" s="3192"/>
      <c r="Y11" s="3191">
        <v>3</v>
      </c>
      <c r="Z11" s="3191">
        <f t="shared" si="8"/>
        <v>1</v>
      </c>
      <c r="AA11" s="3191"/>
      <c r="AB11" s="3192"/>
      <c r="AC11" s="3191">
        <v>1</v>
      </c>
      <c r="AD11" s="3191">
        <f>SUM(AE11:AG11)</f>
        <v>2</v>
      </c>
      <c r="AE11" s="3192">
        <v>1</v>
      </c>
      <c r="AF11" s="3192"/>
      <c r="AG11" s="3192">
        <v>1</v>
      </c>
      <c r="AH11" s="3191"/>
      <c r="AI11" s="3192"/>
      <c r="AJ11" s="3192"/>
      <c r="AK11" s="3192"/>
      <c r="AL11" s="3193">
        <f>SUM(AM11:AO11)</f>
        <v>1</v>
      </c>
      <c r="AM11" s="3191"/>
      <c r="AN11" s="3192"/>
      <c r="AO11" s="3190">
        <v>1</v>
      </c>
    </row>
    <row r="12" spans="1:87" ht="24" customHeight="1">
      <c r="A12" s="3189" t="s">
        <v>421</v>
      </c>
      <c r="B12" s="3190">
        <f t="shared" si="3"/>
        <v>39</v>
      </c>
      <c r="C12" s="3191">
        <f t="shared" si="4"/>
        <v>22</v>
      </c>
      <c r="D12" s="3191"/>
      <c r="E12" s="3191">
        <f t="shared" si="5"/>
        <v>17</v>
      </c>
      <c r="F12" s="3192"/>
      <c r="G12" s="3192"/>
      <c r="H12" s="3192"/>
      <c r="I12" s="3192"/>
      <c r="J12" s="3192"/>
      <c r="K12" s="3192"/>
      <c r="L12" s="3192"/>
      <c r="M12" s="3192"/>
      <c r="N12" s="3192"/>
      <c r="O12" s="3192"/>
      <c r="P12" s="3192"/>
      <c r="Q12" s="3192"/>
      <c r="R12" s="3191">
        <f t="shared" si="6"/>
        <v>19</v>
      </c>
      <c r="S12" s="3191">
        <v>14</v>
      </c>
      <c r="T12" s="3191"/>
      <c r="U12" s="3191">
        <v>5</v>
      </c>
      <c r="V12" s="3191">
        <f t="shared" si="7"/>
        <v>13</v>
      </c>
      <c r="W12" s="3191">
        <v>4</v>
      </c>
      <c r="X12" s="3192"/>
      <c r="Y12" s="3191">
        <v>9</v>
      </c>
      <c r="Z12" s="3191">
        <f t="shared" si="8"/>
        <v>6</v>
      </c>
      <c r="AA12" s="3191">
        <v>3</v>
      </c>
      <c r="AB12" s="3192"/>
      <c r="AC12" s="3191">
        <v>3</v>
      </c>
      <c r="AD12" s="3191"/>
      <c r="AE12" s="3191"/>
      <c r="AF12" s="3192"/>
      <c r="AG12" s="3191"/>
      <c r="AH12" s="3192"/>
      <c r="AI12" s="3192"/>
      <c r="AJ12" s="3192"/>
      <c r="AK12" s="3192"/>
      <c r="AL12" s="3193">
        <f>SUM(AM12:AO12)</f>
        <v>1</v>
      </c>
      <c r="AM12" s="3191">
        <v>1</v>
      </c>
      <c r="AN12" s="3192"/>
      <c r="AO12" s="3194"/>
    </row>
    <row r="13" spans="1:87" ht="24" customHeight="1">
      <c r="A13" s="3189" t="s">
        <v>422</v>
      </c>
      <c r="B13" s="3190">
        <f t="shared" si="3"/>
        <v>34</v>
      </c>
      <c r="C13" s="3191">
        <f t="shared" si="4"/>
        <v>23</v>
      </c>
      <c r="D13" s="3191"/>
      <c r="E13" s="3191">
        <f t="shared" si="5"/>
        <v>11</v>
      </c>
      <c r="F13" s="3192"/>
      <c r="G13" s="3192"/>
      <c r="H13" s="3192"/>
      <c r="I13" s="3192"/>
      <c r="J13" s="3191"/>
      <c r="K13" s="3191"/>
      <c r="L13" s="3192"/>
      <c r="M13" s="3192"/>
      <c r="N13" s="3192"/>
      <c r="O13" s="3192"/>
      <c r="P13" s="3192"/>
      <c r="Q13" s="3192"/>
      <c r="R13" s="3191">
        <f t="shared" si="6"/>
        <v>13</v>
      </c>
      <c r="S13" s="3191">
        <v>9</v>
      </c>
      <c r="T13" s="3192"/>
      <c r="U13" s="3192">
        <v>4</v>
      </c>
      <c r="V13" s="3191">
        <f t="shared" si="7"/>
        <v>11</v>
      </c>
      <c r="W13" s="3191">
        <v>8</v>
      </c>
      <c r="X13" s="3192"/>
      <c r="Y13" s="3191">
        <v>3</v>
      </c>
      <c r="Z13" s="3191">
        <f t="shared" si="8"/>
        <v>7</v>
      </c>
      <c r="AA13" s="3191">
        <v>5</v>
      </c>
      <c r="AB13" s="3192"/>
      <c r="AC13" s="3192">
        <v>2</v>
      </c>
      <c r="AD13" s="3192"/>
      <c r="AE13" s="3192"/>
      <c r="AF13" s="3192"/>
      <c r="AG13" s="3192"/>
      <c r="AH13" s="3191"/>
      <c r="AI13" s="3192"/>
      <c r="AJ13" s="3192"/>
      <c r="AK13" s="3192"/>
      <c r="AL13" s="3193">
        <f>SUM(AM13:AO13)</f>
        <v>3</v>
      </c>
      <c r="AM13" s="3191">
        <v>1</v>
      </c>
      <c r="AN13" s="3191"/>
      <c r="AO13" s="3194">
        <v>2</v>
      </c>
    </row>
    <row r="14" spans="1:87" ht="24" customHeight="1">
      <c r="A14" s="3189" t="s">
        <v>423</v>
      </c>
      <c r="B14" s="3190">
        <f t="shared" si="3"/>
        <v>57</v>
      </c>
      <c r="C14" s="3191">
        <f t="shared" si="4"/>
        <v>38</v>
      </c>
      <c r="D14" s="3191">
        <f t="shared" ref="D14:D19" si="9">(H14+L14+P14+T14+X14+AB14+AF14+AJ14+AN14)</f>
        <v>3</v>
      </c>
      <c r="E14" s="3191">
        <f t="shared" si="5"/>
        <v>16</v>
      </c>
      <c r="F14" s="3192"/>
      <c r="G14" s="3192"/>
      <c r="H14" s="3192"/>
      <c r="I14" s="3192"/>
      <c r="J14" s="3192"/>
      <c r="K14" s="3192"/>
      <c r="L14" s="3192"/>
      <c r="M14" s="3192"/>
      <c r="N14" s="3192"/>
      <c r="O14" s="3192"/>
      <c r="P14" s="3192"/>
      <c r="Q14" s="3192"/>
      <c r="R14" s="3191">
        <f t="shared" si="6"/>
        <v>20</v>
      </c>
      <c r="S14" s="3191">
        <v>17</v>
      </c>
      <c r="T14" s="3191"/>
      <c r="U14" s="3191">
        <v>3</v>
      </c>
      <c r="V14" s="3191">
        <f t="shared" si="7"/>
        <v>18</v>
      </c>
      <c r="W14" s="3191">
        <v>11</v>
      </c>
      <c r="X14" s="3192"/>
      <c r="Y14" s="3191">
        <v>7</v>
      </c>
      <c r="Z14" s="3191">
        <f t="shared" si="8"/>
        <v>16</v>
      </c>
      <c r="AA14" s="3191">
        <v>9</v>
      </c>
      <c r="AB14" s="3191">
        <v>3</v>
      </c>
      <c r="AC14" s="3191">
        <v>4</v>
      </c>
      <c r="AD14" s="3192"/>
      <c r="AE14" s="3192"/>
      <c r="AF14" s="3192"/>
      <c r="AG14" s="3192"/>
      <c r="AH14" s="3191"/>
      <c r="AI14" s="3192"/>
      <c r="AJ14" s="3192"/>
      <c r="AK14" s="3191"/>
      <c r="AL14" s="3193">
        <f>SUM(AM14:AO14)</f>
        <v>3</v>
      </c>
      <c r="AM14" s="3192">
        <v>1</v>
      </c>
      <c r="AN14" s="3192"/>
      <c r="AO14" s="3190">
        <v>2</v>
      </c>
      <c r="BA14" s="3195"/>
    </row>
    <row r="15" spans="1:87" ht="24" customHeight="1">
      <c r="A15" s="3189" t="s">
        <v>424</v>
      </c>
      <c r="B15" s="3190">
        <f t="shared" si="3"/>
        <v>32</v>
      </c>
      <c r="C15" s="3191">
        <f t="shared" si="4"/>
        <v>11</v>
      </c>
      <c r="D15" s="3191">
        <f t="shared" si="9"/>
        <v>6</v>
      </c>
      <c r="E15" s="3191">
        <f t="shared" si="5"/>
        <v>15</v>
      </c>
      <c r="F15" s="3192"/>
      <c r="G15" s="3192"/>
      <c r="H15" s="3192"/>
      <c r="I15" s="3192"/>
      <c r="J15" s="3191">
        <f>SUM(K15:M15)</f>
        <v>4</v>
      </c>
      <c r="K15" s="3192"/>
      <c r="L15" s="3191">
        <v>2</v>
      </c>
      <c r="M15" s="3192">
        <v>2</v>
      </c>
      <c r="N15" s="3191">
        <f>SUM(O15:Q15)</f>
        <v>1</v>
      </c>
      <c r="O15" s="3191">
        <v>1</v>
      </c>
      <c r="P15" s="3192"/>
      <c r="Q15" s="3192"/>
      <c r="R15" s="3191">
        <f t="shared" si="6"/>
        <v>10</v>
      </c>
      <c r="S15" s="3191">
        <v>4</v>
      </c>
      <c r="T15" s="3191">
        <v>2</v>
      </c>
      <c r="U15" s="3191">
        <v>4</v>
      </c>
      <c r="V15" s="3191">
        <f t="shared" si="7"/>
        <v>6</v>
      </c>
      <c r="W15" s="3191">
        <v>3</v>
      </c>
      <c r="X15" s="3192"/>
      <c r="Y15" s="3191">
        <v>3</v>
      </c>
      <c r="Z15" s="3191">
        <f t="shared" si="8"/>
        <v>6</v>
      </c>
      <c r="AA15" s="3191">
        <v>2</v>
      </c>
      <c r="AB15" s="3191">
        <v>2</v>
      </c>
      <c r="AC15" s="3191">
        <v>2</v>
      </c>
      <c r="AD15" s="3192"/>
      <c r="AE15" s="3192"/>
      <c r="AF15" s="3192"/>
      <c r="AG15" s="3192"/>
      <c r="AH15" s="3191"/>
      <c r="AI15" s="3192"/>
      <c r="AJ15" s="3192"/>
      <c r="AK15" s="3192"/>
      <c r="AL15" s="3193">
        <f>SUM(AM15:AO15)</f>
        <v>5</v>
      </c>
      <c r="AM15" s="3192">
        <v>1</v>
      </c>
      <c r="AN15" s="3191"/>
      <c r="AO15" s="3190">
        <v>4</v>
      </c>
    </row>
    <row r="16" spans="1:87" ht="24" customHeight="1">
      <c r="A16" s="3189" t="s">
        <v>425</v>
      </c>
      <c r="B16" s="3190">
        <f t="shared" si="3"/>
        <v>27</v>
      </c>
      <c r="C16" s="3191">
        <f t="shared" si="4"/>
        <v>10</v>
      </c>
      <c r="D16" s="3191">
        <f t="shared" si="9"/>
        <v>3</v>
      </c>
      <c r="E16" s="3191">
        <f t="shared" si="5"/>
        <v>14</v>
      </c>
      <c r="F16" s="3191">
        <f>SUM(G16:I16)</f>
        <v>1</v>
      </c>
      <c r="G16" s="3192">
        <v>1</v>
      </c>
      <c r="H16" s="3192"/>
      <c r="I16" s="3196"/>
      <c r="J16" s="3191">
        <f>SUM(K16:M16)</f>
        <v>1</v>
      </c>
      <c r="K16" s="3192">
        <v>1</v>
      </c>
      <c r="L16" s="3192"/>
      <c r="M16" s="3192"/>
      <c r="N16" s="3191">
        <f>SUM(O16:Q16)</f>
        <v>1</v>
      </c>
      <c r="O16" s="3192">
        <v>1</v>
      </c>
      <c r="P16" s="3192"/>
      <c r="Q16" s="3192"/>
      <c r="R16" s="3191">
        <f t="shared" si="6"/>
        <v>12</v>
      </c>
      <c r="S16" s="3191">
        <v>4</v>
      </c>
      <c r="T16" s="3192"/>
      <c r="U16" s="3191">
        <v>8</v>
      </c>
      <c r="V16" s="3191">
        <f t="shared" si="7"/>
        <v>3</v>
      </c>
      <c r="W16" s="3191">
        <v>2</v>
      </c>
      <c r="X16" s="3192"/>
      <c r="Y16" s="3191">
        <v>1</v>
      </c>
      <c r="Z16" s="3191">
        <f t="shared" si="8"/>
        <v>3</v>
      </c>
      <c r="AA16" s="3191"/>
      <c r="AB16" s="3191">
        <v>1</v>
      </c>
      <c r="AC16" s="3191">
        <v>2</v>
      </c>
      <c r="AD16" s="3191">
        <f>SUM(AE16:AG16)</f>
        <v>3</v>
      </c>
      <c r="AE16" s="3192">
        <v>1</v>
      </c>
      <c r="AF16" s="3192">
        <v>1</v>
      </c>
      <c r="AG16" s="3192">
        <v>1</v>
      </c>
      <c r="AH16" s="3193">
        <f>SUM(AI16:AK16)</f>
        <v>3</v>
      </c>
      <c r="AI16" s="3191"/>
      <c r="AJ16" s="3191">
        <v>1</v>
      </c>
      <c r="AK16" s="3191">
        <v>2</v>
      </c>
      <c r="AL16" s="3193"/>
      <c r="AM16" s="3192"/>
      <c r="AN16" s="3192"/>
      <c r="AO16" s="3190"/>
      <c r="BA16" s="3195"/>
    </row>
    <row r="17" spans="1:67" ht="24" customHeight="1">
      <c r="A17" s="3189" t="s">
        <v>1261</v>
      </c>
      <c r="B17" s="3190">
        <f t="shared" si="3"/>
        <v>29</v>
      </c>
      <c r="C17" s="3191">
        <f t="shared" si="4"/>
        <v>18</v>
      </c>
      <c r="D17" s="3191">
        <f t="shared" si="9"/>
        <v>5</v>
      </c>
      <c r="E17" s="3191">
        <f t="shared" si="5"/>
        <v>6</v>
      </c>
      <c r="F17" s="3192"/>
      <c r="G17" s="3192"/>
      <c r="H17" s="3192"/>
      <c r="I17" s="3192"/>
      <c r="J17" s="3191"/>
      <c r="K17" s="3192"/>
      <c r="L17" s="3191"/>
      <c r="M17" s="3191"/>
      <c r="N17" s="3192"/>
      <c r="O17" s="3192"/>
      <c r="P17" s="3192"/>
      <c r="Q17" s="3192"/>
      <c r="R17" s="3191">
        <f t="shared" si="6"/>
        <v>16</v>
      </c>
      <c r="S17" s="3191">
        <v>11</v>
      </c>
      <c r="T17" s="3192">
        <v>2</v>
      </c>
      <c r="U17" s="3191">
        <v>3</v>
      </c>
      <c r="V17" s="3191">
        <f t="shared" si="7"/>
        <v>1</v>
      </c>
      <c r="W17" s="3192"/>
      <c r="X17" s="3191">
        <v>1</v>
      </c>
      <c r="Y17" s="3191"/>
      <c r="Z17" s="3191">
        <f t="shared" si="8"/>
        <v>7</v>
      </c>
      <c r="AA17" s="3191">
        <v>5</v>
      </c>
      <c r="AB17" s="3191">
        <v>2</v>
      </c>
      <c r="AC17" s="3192"/>
      <c r="AD17" s="3192"/>
      <c r="AE17" s="3192"/>
      <c r="AF17" s="3192"/>
      <c r="AG17" s="3192"/>
      <c r="AH17" s="3191"/>
      <c r="AI17" s="3192"/>
      <c r="AJ17" s="3192"/>
      <c r="AK17" s="3192"/>
      <c r="AL17" s="3193">
        <f t="shared" ref="AL17:AL22" si="10">SUM(AM17:AO17)</f>
        <v>5</v>
      </c>
      <c r="AM17" s="3191">
        <v>2</v>
      </c>
      <c r="AN17" s="3192"/>
      <c r="AO17" s="3190">
        <v>3</v>
      </c>
      <c r="BA17" s="3195"/>
    </row>
    <row r="18" spans="1:67" ht="24" customHeight="1">
      <c r="A18" s="3189" t="s">
        <v>426</v>
      </c>
      <c r="B18" s="3190">
        <f t="shared" si="3"/>
        <v>16</v>
      </c>
      <c r="C18" s="3191">
        <f t="shared" si="4"/>
        <v>5</v>
      </c>
      <c r="D18" s="3191">
        <f t="shared" si="9"/>
        <v>1</v>
      </c>
      <c r="E18" s="3191">
        <f t="shared" si="5"/>
        <v>10</v>
      </c>
      <c r="F18" s="3192"/>
      <c r="G18" s="3192"/>
      <c r="H18" s="3192"/>
      <c r="I18" s="3192"/>
      <c r="J18" s="3192"/>
      <c r="K18" s="3192"/>
      <c r="L18" s="3192"/>
      <c r="M18" s="3192"/>
      <c r="N18" s="3192"/>
      <c r="O18" s="3192"/>
      <c r="P18" s="3192"/>
      <c r="Q18" s="3192"/>
      <c r="R18" s="3191">
        <f t="shared" si="6"/>
        <v>7</v>
      </c>
      <c r="S18" s="3191">
        <v>2</v>
      </c>
      <c r="T18" s="3192"/>
      <c r="U18" s="3191">
        <v>5</v>
      </c>
      <c r="V18" s="3191">
        <f t="shared" si="7"/>
        <v>6</v>
      </c>
      <c r="W18" s="3191">
        <v>2</v>
      </c>
      <c r="X18" s="3192">
        <v>1</v>
      </c>
      <c r="Y18" s="3191">
        <v>3</v>
      </c>
      <c r="Z18" s="3191">
        <f t="shared" si="8"/>
        <v>1</v>
      </c>
      <c r="AA18" s="3192"/>
      <c r="AB18" s="3192"/>
      <c r="AC18" s="3191">
        <v>1</v>
      </c>
      <c r="AD18" s="3191"/>
      <c r="AE18" s="3192"/>
      <c r="AF18" s="3192"/>
      <c r="AG18" s="3192"/>
      <c r="AH18" s="3191"/>
      <c r="AI18" s="3192"/>
      <c r="AJ18" s="3192"/>
      <c r="AK18" s="3192"/>
      <c r="AL18" s="3193">
        <f t="shared" si="10"/>
        <v>2</v>
      </c>
      <c r="AM18" s="3191">
        <v>1</v>
      </c>
      <c r="AN18" s="3192"/>
      <c r="AO18" s="3194">
        <v>1</v>
      </c>
      <c r="BA18" s="3195"/>
    </row>
    <row r="19" spans="1:67" ht="24" customHeight="1">
      <c r="A19" s="3189" t="s">
        <v>452</v>
      </c>
      <c r="B19" s="3190">
        <f t="shared" si="3"/>
        <v>20</v>
      </c>
      <c r="C19" s="3191">
        <f t="shared" si="4"/>
        <v>9</v>
      </c>
      <c r="D19" s="3191">
        <f t="shared" si="9"/>
        <v>8</v>
      </c>
      <c r="E19" s="3191">
        <f t="shared" si="5"/>
        <v>3</v>
      </c>
      <c r="F19" s="3192"/>
      <c r="G19" s="3192"/>
      <c r="H19" s="3192"/>
      <c r="I19" s="3192"/>
      <c r="J19" s="3191">
        <f>SUM(K19:M19)</f>
        <v>1</v>
      </c>
      <c r="K19" s="3192">
        <v>1</v>
      </c>
      <c r="L19" s="3192"/>
      <c r="M19" s="3191"/>
      <c r="N19" s="3192"/>
      <c r="O19" s="3192"/>
      <c r="P19" s="3192"/>
      <c r="Q19" s="3192"/>
      <c r="R19" s="3191">
        <f t="shared" si="6"/>
        <v>6</v>
      </c>
      <c r="S19" s="3191">
        <v>3</v>
      </c>
      <c r="T19" s="3191">
        <v>3</v>
      </c>
      <c r="U19" s="3191"/>
      <c r="V19" s="3191">
        <f t="shared" si="7"/>
        <v>3</v>
      </c>
      <c r="W19" s="3191">
        <v>1</v>
      </c>
      <c r="X19" s="3191">
        <v>1</v>
      </c>
      <c r="Y19" s="3191">
        <v>1</v>
      </c>
      <c r="Z19" s="3191">
        <f t="shared" si="8"/>
        <v>7</v>
      </c>
      <c r="AA19" s="3191">
        <v>2</v>
      </c>
      <c r="AB19" s="3191">
        <v>4</v>
      </c>
      <c r="AC19" s="3192">
        <v>1</v>
      </c>
      <c r="AD19" s="3191"/>
      <c r="AE19" s="3192"/>
      <c r="AF19" s="3192"/>
      <c r="AG19" s="3192"/>
      <c r="AH19" s="3191"/>
      <c r="AI19" s="3192"/>
      <c r="AJ19" s="3192"/>
      <c r="AK19" s="3192"/>
      <c r="AL19" s="3193">
        <f t="shared" si="10"/>
        <v>3</v>
      </c>
      <c r="AM19" s="3191">
        <v>2</v>
      </c>
      <c r="AN19" s="3192"/>
      <c r="AO19" s="3190">
        <v>1</v>
      </c>
    </row>
    <row r="20" spans="1:67" ht="24" customHeight="1">
      <c r="A20" s="3189" t="s">
        <v>465</v>
      </c>
      <c r="B20" s="3190">
        <f t="shared" si="3"/>
        <v>22</v>
      </c>
      <c r="C20" s="3191">
        <f t="shared" si="4"/>
        <v>8</v>
      </c>
      <c r="D20" s="3192"/>
      <c r="E20" s="3191">
        <f>(I20+M20+Q20+U20+Y20+AC20+AG20+AK20+AO20)</f>
        <v>14</v>
      </c>
      <c r="F20" s="3192"/>
      <c r="G20" s="3192"/>
      <c r="H20" s="3192"/>
      <c r="I20" s="3192"/>
      <c r="J20" s="3192"/>
      <c r="K20" s="3192"/>
      <c r="L20" s="3192"/>
      <c r="M20" s="3192"/>
      <c r="N20" s="3192"/>
      <c r="O20" s="3192"/>
      <c r="P20" s="3192"/>
      <c r="Q20" s="3192"/>
      <c r="R20" s="3191">
        <f t="shared" si="6"/>
        <v>9</v>
      </c>
      <c r="S20" s="3191">
        <v>4</v>
      </c>
      <c r="T20" s="3192"/>
      <c r="U20" s="3192">
        <v>5</v>
      </c>
      <c r="V20" s="3191">
        <f t="shared" si="7"/>
        <v>9</v>
      </c>
      <c r="W20" s="3191">
        <v>1</v>
      </c>
      <c r="X20" s="3192"/>
      <c r="Y20" s="3191">
        <v>8</v>
      </c>
      <c r="Z20" s="3191">
        <f t="shared" si="8"/>
        <v>3</v>
      </c>
      <c r="AA20" s="3191">
        <v>2</v>
      </c>
      <c r="AB20" s="3192"/>
      <c r="AC20" s="3191">
        <v>1</v>
      </c>
      <c r="AD20" s="3191"/>
      <c r="AE20" s="3191"/>
      <c r="AF20" s="3192"/>
      <c r="AG20" s="3192"/>
      <c r="AH20" s="3191"/>
      <c r="AI20" s="3191"/>
      <c r="AJ20" s="3192"/>
      <c r="AK20" s="3191"/>
      <c r="AL20" s="3193">
        <f t="shared" si="10"/>
        <v>1</v>
      </c>
      <c r="AM20" s="3192">
        <v>1</v>
      </c>
      <c r="AN20" s="3192"/>
      <c r="AO20" s="3194"/>
    </row>
    <row r="21" spans="1:67" ht="24" customHeight="1">
      <c r="A21" s="3189" t="s">
        <v>428</v>
      </c>
      <c r="B21" s="3190">
        <f t="shared" si="3"/>
        <v>14</v>
      </c>
      <c r="C21" s="3191">
        <f t="shared" si="4"/>
        <v>7</v>
      </c>
      <c r="D21" s="3191">
        <f>(H21+L21+P21+T21+X21+AB21+AF21+AJ21+AN21)</f>
        <v>5</v>
      </c>
      <c r="E21" s="3191">
        <f>(I21+M21+U21+Y21+AC21+AG21+AK21+AO21)</f>
        <v>2</v>
      </c>
      <c r="F21" s="3192"/>
      <c r="G21" s="3192"/>
      <c r="H21" s="3192"/>
      <c r="I21" s="3192"/>
      <c r="J21" s="3191">
        <f>SUM(K21:M21)</f>
        <v>1</v>
      </c>
      <c r="K21" s="3192">
        <v>1</v>
      </c>
      <c r="L21" s="3191"/>
      <c r="M21" s="3192"/>
      <c r="N21" s="3192"/>
      <c r="O21" s="3192"/>
      <c r="P21" s="3192"/>
      <c r="Q21" s="3192"/>
      <c r="R21" s="3191">
        <f t="shared" si="6"/>
        <v>4</v>
      </c>
      <c r="S21" s="3191">
        <v>1</v>
      </c>
      <c r="T21" s="3191">
        <v>2</v>
      </c>
      <c r="U21" s="3192">
        <v>1</v>
      </c>
      <c r="V21" s="3191">
        <f t="shared" si="7"/>
        <v>6</v>
      </c>
      <c r="W21" s="3191">
        <v>5</v>
      </c>
      <c r="X21" s="3192"/>
      <c r="Y21" s="3191">
        <v>1</v>
      </c>
      <c r="Z21" s="3192"/>
      <c r="AA21" s="3192"/>
      <c r="AB21" s="3192"/>
      <c r="AC21" s="3192"/>
      <c r="AD21" s="3192"/>
      <c r="AE21" s="3192"/>
      <c r="AF21" s="3192"/>
      <c r="AG21" s="3192"/>
      <c r="AH21" s="3192"/>
      <c r="AI21" s="3192"/>
      <c r="AJ21" s="3192"/>
      <c r="AK21" s="3192"/>
      <c r="AL21" s="3193">
        <f t="shared" si="10"/>
        <v>3</v>
      </c>
      <c r="AM21" s="3192"/>
      <c r="AN21" s="3191">
        <v>3</v>
      </c>
      <c r="AO21" s="3194"/>
      <c r="BA21" s="3195"/>
    </row>
    <row r="22" spans="1:67" ht="24" customHeight="1">
      <c r="A22" s="3189" t="s">
        <v>429</v>
      </c>
      <c r="B22" s="3190">
        <f t="shared" si="3"/>
        <v>77</v>
      </c>
      <c r="C22" s="3191">
        <f t="shared" si="4"/>
        <v>65</v>
      </c>
      <c r="D22" s="3191">
        <f>(H22+L22+P22+T22+X22+AB22+AF22+AJ22+AN22)</f>
        <v>1</v>
      </c>
      <c r="E22" s="3191">
        <f>(I22+M22+Q22+U22+Y22+AC22+AG22+AK22+AO22)</f>
        <v>11</v>
      </c>
      <c r="F22" s="3192"/>
      <c r="G22" s="3192"/>
      <c r="H22" s="3192"/>
      <c r="I22" s="3192"/>
      <c r="J22" s="3191">
        <f>SUM(K22:M22)</f>
        <v>2</v>
      </c>
      <c r="K22" s="3192"/>
      <c r="L22" s="3192"/>
      <c r="M22" s="3192">
        <v>2</v>
      </c>
      <c r="N22" s="3191">
        <f>SUM(O22:Q22)</f>
        <v>2</v>
      </c>
      <c r="O22" s="3192">
        <v>1</v>
      </c>
      <c r="P22" s="3192"/>
      <c r="Q22" s="3192">
        <v>1</v>
      </c>
      <c r="R22" s="3191">
        <f t="shared" si="6"/>
        <v>26</v>
      </c>
      <c r="S22" s="3191">
        <v>21</v>
      </c>
      <c r="T22" s="3192">
        <v>1</v>
      </c>
      <c r="U22" s="3191">
        <v>4</v>
      </c>
      <c r="V22" s="3191">
        <f t="shared" si="7"/>
        <v>32</v>
      </c>
      <c r="W22" s="3191">
        <v>30</v>
      </c>
      <c r="X22" s="3191"/>
      <c r="Y22" s="3191">
        <v>2</v>
      </c>
      <c r="Z22" s="3191">
        <f>SUM(AA22:AC22)</f>
        <v>13</v>
      </c>
      <c r="AA22" s="3191">
        <v>11</v>
      </c>
      <c r="AB22" s="3192"/>
      <c r="AC22" s="3191">
        <v>2</v>
      </c>
      <c r="AD22" s="3191"/>
      <c r="AE22" s="3192"/>
      <c r="AF22" s="3192"/>
      <c r="AG22" s="3192"/>
      <c r="AH22" s="3191"/>
      <c r="AI22" s="3192"/>
      <c r="AJ22" s="3192"/>
      <c r="AK22" s="3192"/>
      <c r="AL22" s="3193">
        <f t="shared" si="10"/>
        <v>2</v>
      </c>
      <c r="AM22" s="3191">
        <v>2</v>
      </c>
      <c r="AN22" s="3192"/>
      <c r="AO22" s="3194"/>
    </row>
    <row r="23" spans="1:67" ht="24" customHeight="1">
      <c r="A23" s="3189" t="s">
        <v>430</v>
      </c>
      <c r="B23" s="3190">
        <f t="shared" si="3"/>
        <v>28</v>
      </c>
      <c r="C23" s="3191">
        <f t="shared" si="4"/>
        <v>14</v>
      </c>
      <c r="D23" s="3192"/>
      <c r="E23" s="3191">
        <f>(I23+M23+Q23+U23+Y23+AC23+AG23+AK23+AO23)</f>
        <v>14</v>
      </c>
      <c r="F23" s="3192"/>
      <c r="G23" s="3192"/>
      <c r="H23" s="3192"/>
      <c r="I23" s="3192"/>
      <c r="J23" s="3191">
        <f>SUM(K23:M23)</f>
        <v>2</v>
      </c>
      <c r="K23" s="3192">
        <v>2</v>
      </c>
      <c r="L23" s="3192"/>
      <c r="M23" s="3192"/>
      <c r="N23" s="3192"/>
      <c r="O23" s="3192"/>
      <c r="P23" s="3192"/>
      <c r="Q23" s="3192"/>
      <c r="R23" s="3191">
        <f t="shared" si="6"/>
        <v>12</v>
      </c>
      <c r="S23" s="3191">
        <v>7</v>
      </c>
      <c r="T23" s="3192"/>
      <c r="U23" s="3191">
        <v>5</v>
      </c>
      <c r="V23" s="3191">
        <f t="shared" si="7"/>
        <v>10</v>
      </c>
      <c r="W23" s="3191">
        <v>4</v>
      </c>
      <c r="X23" s="3192"/>
      <c r="Y23" s="3191">
        <v>6</v>
      </c>
      <c r="Z23" s="3191">
        <f>SUM(AA23:AC23)</f>
        <v>4</v>
      </c>
      <c r="AA23" s="3192">
        <v>1</v>
      </c>
      <c r="AB23" s="3192"/>
      <c r="AC23" s="3191">
        <v>3</v>
      </c>
      <c r="AD23" s="3191"/>
      <c r="AE23" s="3191"/>
      <c r="AF23" s="3192"/>
      <c r="AG23" s="3192"/>
      <c r="AH23" s="3192"/>
      <c r="AI23" s="3192"/>
      <c r="AJ23" s="3192"/>
      <c r="AK23" s="3192"/>
      <c r="AL23" s="3197"/>
      <c r="AM23" s="3192"/>
      <c r="AN23" s="3192"/>
      <c r="AO23" s="3194"/>
    </row>
    <row r="24" spans="1:67" ht="24" customHeight="1">
      <c r="A24" s="3189" t="s">
        <v>453</v>
      </c>
      <c r="B24" s="3190">
        <f t="shared" si="3"/>
        <v>7</v>
      </c>
      <c r="C24" s="3191">
        <f t="shared" si="4"/>
        <v>4</v>
      </c>
      <c r="D24" s="3192"/>
      <c r="E24" s="3191">
        <f>(I24+M24+Q24+U24+Y24+AC24+AG24+AK24+AO24)</f>
        <v>3</v>
      </c>
      <c r="F24" s="3192"/>
      <c r="G24" s="3192"/>
      <c r="H24" s="3192"/>
      <c r="I24" s="3192"/>
      <c r="J24" s="3192"/>
      <c r="K24" s="3192"/>
      <c r="L24" s="3192"/>
      <c r="M24" s="3192"/>
      <c r="N24" s="3192"/>
      <c r="O24" s="3192"/>
      <c r="P24" s="3192"/>
      <c r="Q24" s="3192"/>
      <c r="R24" s="3191">
        <f t="shared" si="6"/>
        <v>4</v>
      </c>
      <c r="S24" s="3191">
        <v>3</v>
      </c>
      <c r="T24" s="3192"/>
      <c r="U24" s="3192">
        <v>1</v>
      </c>
      <c r="V24" s="3191">
        <f t="shared" si="7"/>
        <v>2</v>
      </c>
      <c r="W24" s="3191">
        <v>1</v>
      </c>
      <c r="X24" s="3192"/>
      <c r="Y24" s="3191">
        <v>1</v>
      </c>
      <c r="Z24" s="3191">
        <f>SUM(AA24:AC24)</f>
        <v>1</v>
      </c>
      <c r="AA24" s="3192"/>
      <c r="AB24" s="3192"/>
      <c r="AC24" s="3192">
        <v>1</v>
      </c>
      <c r="AD24" s="3192"/>
      <c r="AE24" s="3192"/>
      <c r="AF24" s="3192"/>
      <c r="AG24" s="3192"/>
      <c r="AH24" s="3192"/>
      <c r="AI24" s="3192"/>
      <c r="AJ24" s="3192"/>
      <c r="AK24" s="3192"/>
      <c r="AL24" s="3197"/>
      <c r="AM24" s="3192"/>
      <c r="AN24" s="3192"/>
      <c r="AO24" s="3194"/>
    </row>
    <row r="25" spans="1:67" ht="24" customHeight="1">
      <c r="A25" s="3189" t="s">
        <v>1298</v>
      </c>
      <c r="B25" s="3190">
        <f t="shared" si="3"/>
        <v>10</v>
      </c>
      <c r="C25" s="3191"/>
      <c r="D25" s="3192"/>
      <c r="E25" s="3191">
        <f>(I25+M25+Q25+U25+Y25+AC25+AG25+AK25+AO25)</f>
        <v>10</v>
      </c>
      <c r="F25" s="3192"/>
      <c r="G25" s="3192"/>
      <c r="H25" s="3192"/>
      <c r="I25" s="3192"/>
      <c r="J25" s="3191"/>
      <c r="K25" s="3192"/>
      <c r="L25" s="3192"/>
      <c r="M25" s="3192"/>
      <c r="N25" s="3191">
        <f>SUM(O25:Q25)</f>
        <v>1</v>
      </c>
      <c r="O25" s="3192"/>
      <c r="P25" s="3192"/>
      <c r="Q25" s="3191">
        <v>1</v>
      </c>
      <c r="R25" s="3191">
        <f t="shared" si="6"/>
        <v>1</v>
      </c>
      <c r="S25" s="3191"/>
      <c r="T25" s="3192"/>
      <c r="U25" s="3192">
        <v>1</v>
      </c>
      <c r="V25" s="3191"/>
      <c r="W25" s="3192"/>
      <c r="X25" s="3192"/>
      <c r="Y25" s="3192"/>
      <c r="Z25" s="3192"/>
      <c r="AA25" s="3192"/>
      <c r="AB25" s="3192"/>
      <c r="AC25" s="3192"/>
      <c r="AD25" s="3192"/>
      <c r="AE25" s="3192"/>
      <c r="AF25" s="3192"/>
      <c r="AG25" s="3192"/>
      <c r="AH25" s="3192"/>
      <c r="AI25" s="3192"/>
      <c r="AJ25" s="3192"/>
      <c r="AK25" s="3192"/>
      <c r="AL25" s="3193">
        <f>SUM(AM25:AO25)</f>
        <v>8</v>
      </c>
      <c r="AM25" s="3192"/>
      <c r="AN25" s="3192"/>
      <c r="AO25" s="3190">
        <v>8</v>
      </c>
    </row>
    <row r="26" spans="1:67" ht="21.75" customHeight="1">
      <c r="A26" s="3198" t="s">
        <v>454</v>
      </c>
      <c r="AL26" s="3199" t="s">
        <v>408</v>
      </c>
    </row>
    <row r="27" spans="1:67" ht="8.1" customHeight="1">
      <c r="A27" s="3171"/>
      <c r="B27" s="3171"/>
      <c r="C27" s="3171"/>
      <c r="D27" s="3171"/>
      <c r="E27" s="3171"/>
      <c r="F27" s="3171"/>
      <c r="G27" s="3171"/>
      <c r="H27" s="3171"/>
      <c r="I27" s="3171"/>
      <c r="J27" s="3171"/>
      <c r="K27" s="3171"/>
      <c r="L27" s="3171"/>
      <c r="M27" s="3171"/>
      <c r="N27" s="3171"/>
      <c r="O27" s="3171"/>
      <c r="P27" s="3171"/>
      <c r="Q27" s="3171"/>
      <c r="R27" s="3171"/>
      <c r="S27" s="3171"/>
      <c r="T27" s="3171"/>
      <c r="U27" s="3171"/>
      <c r="V27" s="3171"/>
      <c r="W27" s="3171"/>
      <c r="X27" s="3171"/>
      <c r="Y27" s="3171"/>
      <c r="Z27" s="3171"/>
      <c r="AA27" s="3171"/>
      <c r="AB27" s="3171"/>
      <c r="AC27" s="3171"/>
      <c r="AD27" s="3171"/>
      <c r="AE27" s="3171"/>
      <c r="AF27" s="3171"/>
      <c r="AG27" s="3171"/>
      <c r="AH27" s="3171"/>
      <c r="AI27" s="3171"/>
      <c r="AJ27" s="3171"/>
      <c r="AK27" s="3171"/>
      <c r="AL27" s="3171"/>
      <c r="AM27" s="3171"/>
      <c r="AN27" s="3171"/>
      <c r="AO27" s="3171"/>
    </row>
    <row r="28" spans="1:67">
      <c r="A28" s="3171"/>
      <c r="B28" s="3171"/>
      <c r="C28" s="3171"/>
      <c r="D28" s="3171"/>
      <c r="E28" s="3171"/>
      <c r="F28" s="3171"/>
      <c r="G28" s="3171"/>
      <c r="H28" s="3171"/>
      <c r="I28" s="3171"/>
      <c r="J28" s="3171"/>
      <c r="K28" s="3171"/>
      <c r="L28" s="3171"/>
      <c r="M28" s="3171"/>
      <c r="N28" s="3171"/>
      <c r="O28" s="3171"/>
      <c r="P28" s="3171"/>
      <c r="Q28" s="3171"/>
      <c r="R28" s="3171"/>
      <c r="S28" s="3171"/>
      <c r="T28" s="3171"/>
      <c r="U28" s="3171"/>
      <c r="V28" s="3171"/>
      <c r="W28" s="3171"/>
      <c r="X28" s="3171"/>
      <c r="Y28" s="3171"/>
      <c r="Z28" s="3171"/>
      <c r="AA28" s="3171"/>
      <c r="AB28" s="3171"/>
      <c r="AC28" s="3171"/>
      <c r="AD28" s="3171"/>
      <c r="AE28" s="3171"/>
      <c r="AF28" s="3171"/>
      <c r="AG28" s="3171"/>
      <c r="AH28" s="3171"/>
      <c r="AI28" s="3171"/>
      <c r="AJ28" s="3171"/>
      <c r="AK28" s="3171"/>
      <c r="AL28" s="3171"/>
      <c r="AM28" s="3171"/>
      <c r="AN28" s="3171"/>
      <c r="AO28" s="3171"/>
      <c r="BA28" s="3195"/>
    </row>
    <row r="29" spans="1:67">
      <c r="A29" s="3171"/>
      <c r="B29" s="3171"/>
      <c r="C29" s="3171"/>
      <c r="D29" s="3171"/>
      <c r="E29" s="3171"/>
      <c r="F29" s="3171"/>
      <c r="G29" s="3171"/>
      <c r="H29" s="3171"/>
      <c r="I29" s="3171"/>
      <c r="J29" s="3171"/>
      <c r="K29" s="3171"/>
      <c r="L29" s="3171"/>
      <c r="M29" s="3171"/>
      <c r="N29" s="3171"/>
      <c r="O29" s="3171"/>
      <c r="P29" s="3171"/>
      <c r="Q29" s="3171"/>
      <c r="R29" s="3171"/>
      <c r="S29" s="3171"/>
      <c r="T29" s="3171"/>
      <c r="U29" s="3171"/>
      <c r="V29" s="3171"/>
      <c r="W29" s="3171"/>
      <c r="X29" s="3171"/>
      <c r="Y29" s="3171"/>
      <c r="Z29" s="3171"/>
      <c r="AA29" s="3171"/>
      <c r="AB29" s="3171"/>
      <c r="AC29" s="3171"/>
      <c r="AD29" s="3171"/>
      <c r="AE29" s="3171"/>
      <c r="AF29" s="3171"/>
      <c r="AG29" s="3171"/>
      <c r="AH29" s="3171"/>
      <c r="AI29" s="3171"/>
      <c r="AJ29" s="3171"/>
      <c r="AK29" s="3171"/>
      <c r="AL29" s="3171"/>
      <c r="AM29" s="3171"/>
      <c r="AN29" s="3171"/>
      <c r="AO29" s="3171"/>
    </row>
    <row r="30" spans="1:67">
      <c r="A30" s="3171"/>
      <c r="B30" s="3171"/>
      <c r="C30" s="3171"/>
      <c r="D30" s="3171"/>
      <c r="E30" s="3171"/>
      <c r="F30" s="3171"/>
      <c r="G30" s="3171"/>
      <c r="H30" s="3171"/>
      <c r="I30" s="3171"/>
      <c r="J30" s="3171"/>
      <c r="K30" s="3171"/>
      <c r="L30" s="3171"/>
      <c r="M30" s="3171"/>
      <c r="N30" s="3171"/>
      <c r="O30" s="3171"/>
      <c r="P30" s="3171"/>
      <c r="Q30" s="3171"/>
      <c r="R30" s="3171"/>
      <c r="S30" s="3171"/>
      <c r="T30" s="3171"/>
      <c r="U30" s="3171"/>
      <c r="V30" s="3171"/>
      <c r="W30" s="3171"/>
      <c r="X30" s="3171"/>
      <c r="Y30" s="3171"/>
      <c r="Z30" s="3171"/>
      <c r="AA30" s="3171"/>
      <c r="AB30" s="3171"/>
      <c r="AC30" s="3171"/>
      <c r="AD30" s="3171"/>
      <c r="AE30" s="3171"/>
      <c r="AF30" s="3171"/>
      <c r="AG30" s="3171"/>
      <c r="AH30" s="3171"/>
      <c r="AI30" s="3171"/>
      <c r="AJ30" s="3171"/>
      <c r="AK30" s="3171"/>
      <c r="AL30" s="3171"/>
      <c r="AM30" s="3171"/>
      <c r="AN30" s="3171"/>
      <c r="AO30" s="3171"/>
    </row>
    <row r="31" spans="1:67">
      <c r="A31" s="3171"/>
      <c r="B31" s="3171"/>
      <c r="C31" s="3171"/>
      <c r="D31" s="3171"/>
      <c r="E31" s="3171"/>
      <c r="F31" s="3171"/>
      <c r="G31" s="3171"/>
      <c r="H31" s="3171"/>
      <c r="I31" s="3171"/>
      <c r="J31" s="3171"/>
      <c r="K31" s="3171"/>
      <c r="L31" s="3171"/>
      <c r="M31" s="3171"/>
      <c r="N31" s="3171"/>
      <c r="O31" s="3171"/>
      <c r="P31" s="3171"/>
      <c r="Q31" s="3171"/>
      <c r="R31" s="3171"/>
      <c r="S31" s="3171"/>
      <c r="T31" s="3171"/>
      <c r="U31" s="3171"/>
      <c r="V31" s="3171"/>
      <c r="W31" s="3171"/>
      <c r="X31" s="3171"/>
      <c r="Y31" s="3171"/>
      <c r="Z31" s="3171"/>
      <c r="AA31" s="3171"/>
      <c r="AB31" s="3171"/>
      <c r="AC31" s="3171"/>
      <c r="AD31" s="3171"/>
      <c r="AE31" s="3171"/>
      <c r="AF31" s="3171"/>
      <c r="AG31" s="3171"/>
      <c r="AH31" s="3171"/>
      <c r="AI31" s="3171"/>
      <c r="AJ31" s="3171"/>
      <c r="AK31" s="3171"/>
      <c r="AL31" s="3171"/>
      <c r="AM31" s="3171"/>
      <c r="AN31" s="3171"/>
      <c r="AO31" s="3171"/>
      <c r="BO31" s="3172" t="s">
        <v>380</v>
      </c>
    </row>
    <row r="32" spans="1:67">
      <c r="A32" s="3171"/>
      <c r="B32" s="3171"/>
      <c r="C32" s="3171"/>
      <c r="D32" s="3171"/>
      <c r="E32" s="3171"/>
      <c r="F32" s="3171"/>
      <c r="G32" s="3171"/>
      <c r="H32" s="3171"/>
      <c r="I32" s="3171"/>
      <c r="J32" s="3171"/>
      <c r="K32" s="3171"/>
      <c r="L32" s="3171"/>
      <c r="M32" s="3171"/>
      <c r="N32" s="3171"/>
      <c r="O32" s="3171"/>
      <c r="P32" s="3171"/>
      <c r="Q32" s="3171"/>
      <c r="R32" s="3171"/>
      <c r="S32" s="3171"/>
      <c r="T32" s="3171"/>
      <c r="U32" s="3171"/>
      <c r="V32" s="3171"/>
      <c r="W32" s="3171"/>
      <c r="X32" s="3171"/>
      <c r="Y32" s="3171"/>
      <c r="Z32" s="3171"/>
      <c r="AA32" s="3171"/>
      <c r="AB32" s="3171"/>
      <c r="AC32" s="3171"/>
      <c r="AD32" s="3171"/>
      <c r="AE32" s="3171"/>
      <c r="AF32" s="3171"/>
      <c r="AG32" s="3171"/>
      <c r="AH32" s="3171"/>
      <c r="AI32" s="3171"/>
      <c r="AJ32" s="3171"/>
      <c r="AK32" s="3171"/>
      <c r="AL32" s="3171"/>
      <c r="AM32" s="3171"/>
      <c r="AN32" s="3171"/>
      <c r="AO32" s="3171"/>
    </row>
    <row r="33" spans="1:67">
      <c r="A33" s="3171"/>
      <c r="B33" s="3171"/>
      <c r="C33" s="3171"/>
      <c r="D33" s="3171"/>
      <c r="E33" s="3171"/>
      <c r="F33" s="3171"/>
      <c r="G33" s="3171"/>
      <c r="H33" s="3171"/>
      <c r="I33" s="3171"/>
      <c r="J33" s="3171"/>
      <c r="K33" s="3171"/>
      <c r="L33" s="3171"/>
      <c r="M33" s="3171"/>
      <c r="N33" s="3171"/>
      <c r="O33" s="3171"/>
      <c r="P33" s="3171"/>
      <c r="Q33" s="3171"/>
      <c r="R33" s="3171"/>
      <c r="S33" s="3171"/>
      <c r="T33" s="3171"/>
      <c r="U33" s="3171"/>
      <c r="V33" s="3171"/>
      <c r="W33" s="3171"/>
      <c r="X33" s="3171"/>
      <c r="Y33" s="3171"/>
      <c r="Z33" s="3171"/>
      <c r="AA33" s="3171"/>
      <c r="AB33" s="3171"/>
      <c r="AC33" s="3171"/>
      <c r="AD33" s="3171"/>
      <c r="AE33" s="3171"/>
      <c r="AF33" s="3171"/>
      <c r="AG33" s="3171"/>
      <c r="AH33" s="3171"/>
      <c r="AI33" s="3171"/>
      <c r="AJ33" s="3171"/>
      <c r="AK33" s="3171"/>
      <c r="AL33" s="3171"/>
      <c r="AM33" s="3171"/>
      <c r="AN33" s="3171"/>
      <c r="AO33" s="3171"/>
      <c r="BO33" s="3172" t="s">
        <v>419</v>
      </c>
    </row>
    <row r="34" spans="1:67">
      <c r="BA34" s="3195"/>
      <c r="BO34" s="3172" t="s">
        <v>420</v>
      </c>
    </row>
    <row r="35" spans="1:67">
      <c r="BO35" s="3172" t="s">
        <v>421</v>
      </c>
    </row>
    <row r="36" spans="1:67">
      <c r="BO36" s="3172" t="s">
        <v>422</v>
      </c>
    </row>
    <row r="37" spans="1:67">
      <c r="BO37" s="3172" t="s">
        <v>423</v>
      </c>
    </row>
    <row r="38" spans="1:67">
      <c r="BO38" s="3172" t="s">
        <v>424</v>
      </c>
    </row>
    <row r="39" spans="1:67">
      <c r="BO39" s="3172" t="s">
        <v>425</v>
      </c>
    </row>
    <row r="40" spans="1:67">
      <c r="BO40" s="3172" t="s">
        <v>1261</v>
      </c>
    </row>
    <row r="41" spans="1:67">
      <c r="BO41" s="3172" t="s">
        <v>426</v>
      </c>
    </row>
    <row r="42" spans="1:67">
      <c r="BO42" s="3172" t="s">
        <v>906</v>
      </c>
    </row>
    <row r="43" spans="1:67">
      <c r="BO43" s="3172" t="s">
        <v>465</v>
      </c>
    </row>
    <row r="44" spans="1:67">
      <c r="BO44" s="3172" t="s">
        <v>428</v>
      </c>
    </row>
    <row r="45" spans="1:67">
      <c r="BO45" s="3172" t="s">
        <v>429</v>
      </c>
    </row>
    <row r="46" spans="1:67">
      <c r="BO46" s="3172" t="s">
        <v>455</v>
      </c>
    </row>
    <row r="47" spans="1:67">
      <c r="BO47" s="3172" t="s">
        <v>456</v>
      </c>
    </row>
    <row r="48" spans="1:67">
      <c r="BO48" s="3172" t="s">
        <v>457</v>
      </c>
    </row>
    <row r="51" spans="67:67">
      <c r="BO51" s="3172" t="s">
        <v>458</v>
      </c>
    </row>
    <row r="52" spans="67:67">
      <c r="BO52" s="3172" t="s">
        <v>459</v>
      </c>
    </row>
  </sheetData>
  <sheetProtection password="CA55" sheet="1" objects="1" scenarios="1"/>
  <mergeCells count="15">
    <mergeCell ref="AL6:AO6"/>
    <mergeCell ref="J6:M6"/>
    <mergeCell ref="AD7:AG7"/>
    <mergeCell ref="Z7:AC7"/>
    <mergeCell ref="Z6:AC6"/>
    <mergeCell ref="F6:I6"/>
    <mergeCell ref="V6:Y6"/>
    <mergeCell ref="A1:AO1"/>
    <mergeCell ref="A3:AO3"/>
    <mergeCell ref="A5:AO5"/>
    <mergeCell ref="AD6:AG6"/>
    <mergeCell ref="B6:E6"/>
    <mergeCell ref="N6:Q6"/>
    <mergeCell ref="R6:U6"/>
    <mergeCell ref="AH6:AK6"/>
  </mergeCells>
  <phoneticPr fontId="101" type="noConversion"/>
  <printOptions horizontalCentered="1"/>
  <pageMargins left="0.59055118110236227" right="0.75" top="1.1023622047244095" bottom="0.11811023622047245" header="0.19685039370078741" footer="0"/>
  <pageSetup scale="65" firstPageNumber="56" orientation="landscape" useFirstPageNumber="1" horizontalDpi="300" verticalDpi="300" r:id="rId1"/>
  <headerFooter alignWithMargins="0">
    <oddHeader>&amp;R&amp;"Helv,Negrita"&amp;12&amp;[57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L100"/>
  <sheetViews>
    <sheetView showGridLines="0" workbookViewId="0">
      <selection activeCell="C38" sqref="C38"/>
    </sheetView>
  </sheetViews>
  <sheetFormatPr baseColWidth="10" defaultColWidth="9.83203125" defaultRowHeight="10.5"/>
  <cols>
    <col min="1" max="1" width="38.1640625" style="1908" customWidth="1"/>
    <col min="2" max="2" width="6.5" style="1908" customWidth="1"/>
    <col min="3" max="3" width="2.83203125" style="1908" customWidth="1"/>
    <col min="4" max="4" width="11" style="1908" customWidth="1"/>
    <col min="5" max="5" width="10.33203125" style="1908" customWidth="1"/>
    <col min="6" max="6" width="9.83203125" style="1908"/>
    <col min="7" max="7" width="13.1640625" style="1908" customWidth="1"/>
    <col min="8" max="8" width="4.33203125" style="1908" hidden="1" customWidth="1"/>
    <col min="9" max="9" width="4.83203125" style="1908" customWidth="1"/>
    <col min="10" max="10" width="9.83203125" style="1908"/>
    <col min="11" max="11" width="6.83203125" style="1908" customWidth="1"/>
    <col min="12" max="16384" width="9.83203125" style="1908"/>
  </cols>
  <sheetData>
    <row r="1" spans="1:12" ht="19.5" customHeight="1">
      <c r="A1" s="3622" t="s">
        <v>359</v>
      </c>
      <c r="B1" s="3622"/>
      <c r="C1" s="3622"/>
      <c r="D1" s="3622"/>
      <c r="E1" s="3622"/>
      <c r="F1" s="3622"/>
      <c r="G1" s="3622"/>
    </row>
    <row r="2" spans="1:12" ht="3.75" customHeight="1">
      <c r="A2" s="1909"/>
      <c r="B2" s="1909"/>
      <c r="C2" s="1909"/>
      <c r="D2" s="1909"/>
      <c r="E2" s="1909"/>
    </row>
    <row r="3" spans="1:12" ht="10.5" customHeight="1">
      <c r="A3" s="3623" t="s">
        <v>239</v>
      </c>
      <c r="B3" s="3623"/>
      <c r="C3" s="3623"/>
      <c r="D3" s="3623"/>
      <c r="E3" s="3623"/>
      <c r="F3" s="3623"/>
      <c r="G3" s="3623"/>
      <c r="L3" s="1910" t="s">
        <v>396</v>
      </c>
    </row>
    <row r="4" spans="1:12" ht="11.25" customHeight="1">
      <c r="A4" s="3624" t="s">
        <v>240</v>
      </c>
      <c r="B4" s="3624"/>
      <c r="C4" s="3624"/>
      <c r="D4" s="3624"/>
      <c r="E4" s="3624"/>
      <c r="F4" s="3624"/>
      <c r="G4" s="3624"/>
      <c r="H4" s="1910" t="s">
        <v>396</v>
      </c>
    </row>
    <row r="5" spans="1:12" ht="11.25" customHeight="1">
      <c r="A5" s="3624" t="s">
        <v>1018</v>
      </c>
      <c r="B5" s="3624"/>
      <c r="C5" s="3624"/>
      <c r="D5" s="3624"/>
      <c r="E5" s="3624"/>
      <c r="F5" s="3624"/>
      <c r="G5" s="3624"/>
    </row>
    <row r="6" spans="1:12" ht="3.75" customHeight="1">
      <c r="A6" s="1911"/>
      <c r="B6" s="1911"/>
      <c r="C6" s="1911"/>
      <c r="D6" s="1911"/>
      <c r="E6" s="1911"/>
      <c r="F6" s="1911"/>
      <c r="G6" s="1911"/>
    </row>
    <row r="7" spans="1:12" ht="12" customHeight="1">
      <c r="A7" s="3621" t="s">
        <v>332</v>
      </c>
      <c r="B7" s="3621"/>
      <c r="C7" s="3621"/>
      <c r="D7" s="3621"/>
      <c r="E7" s="3621"/>
      <c r="F7" s="3621"/>
      <c r="G7" s="3621"/>
    </row>
    <row r="8" spans="1:12" ht="9.75" customHeight="1">
      <c r="A8" s="1912"/>
      <c r="B8" s="1913"/>
      <c r="C8" s="1914"/>
      <c r="D8" s="1915" t="s">
        <v>241</v>
      </c>
      <c r="E8" s="1913"/>
      <c r="F8" s="1913"/>
      <c r="G8" s="1916"/>
      <c r="H8" s="1917"/>
      <c r="I8" s="1918"/>
    </row>
    <row r="9" spans="1:12" ht="9.75" customHeight="1">
      <c r="A9" s="1919" t="s">
        <v>242</v>
      </c>
      <c r="B9" s="1920" t="s">
        <v>711</v>
      </c>
      <c r="C9" s="1921"/>
      <c r="D9" s="1922" t="s">
        <v>243</v>
      </c>
      <c r="E9" s="1923" t="s">
        <v>244</v>
      </c>
      <c r="F9" s="1923" t="s">
        <v>245</v>
      </c>
      <c r="G9" s="1924" t="s">
        <v>246</v>
      </c>
      <c r="H9" s="1925"/>
      <c r="I9" s="1918"/>
    </row>
    <row r="10" spans="1:12" ht="12" customHeight="1">
      <c r="A10" s="1926" t="s">
        <v>247</v>
      </c>
      <c r="B10" s="1927">
        <f>SUM(D10:G10)</f>
        <v>2033</v>
      </c>
      <c r="C10" s="1928" t="s">
        <v>248</v>
      </c>
      <c r="D10" s="1927">
        <f>SUM(D40+D71+D11)</f>
        <v>100</v>
      </c>
      <c r="E10" s="1929">
        <f>SUM(E35+E40+E71)</f>
        <v>1338</v>
      </c>
      <c r="F10" s="1929">
        <f>SUM(F40+F71+F11)</f>
        <v>274</v>
      </c>
      <c r="G10" s="1926">
        <f>SUM(G40+G71)</f>
        <v>321</v>
      </c>
      <c r="H10" s="1930"/>
      <c r="I10" s="1918"/>
    </row>
    <row r="11" spans="1:12" ht="9" hidden="1" customHeight="1">
      <c r="A11" s="1931" t="s">
        <v>364</v>
      </c>
      <c r="B11" s="1927">
        <f>SUM(D11:H11)</f>
        <v>0</v>
      </c>
      <c r="C11" s="1928"/>
      <c r="D11" s="1932"/>
      <c r="E11" s="1929">
        <f>SUM(E12+E14+E24)</f>
        <v>0</v>
      </c>
      <c r="F11" s="1933"/>
      <c r="G11" s="1934"/>
      <c r="H11" s="1930"/>
      <c r="I11" s="1918"/>
    </row>
    <row r="12" spans="1:12" ht="9" hidden="1" customHeight="1">
      <c r="A12" s="1935" t="s">
        <v>365</v>
      </c>
      <c r="B12" s="1936"/>
      <c r="C12" s="1937"/>
      <c r="D12" s="1936"/>
      <c r="E12" s="1938"/>
      <c r="F12" s="1938"/>
      <c r="G12" s="1939"/>
      <c r="H12" s="1940"/>
      <c r="I12" s="1918"/>
    </row>
    <row r="13" spans="1:12" ht="9" hidden="1" customHeight="1">
      <c r="A13" s="1941" t="s">
        <v>1312</v>
      </c>
      <c r="B13" s="1942"/>
      <c r="C13" s="1943"/>
      <c r="D13" s="1942"/>
      <c r="E13" s="1944"/>
      <c r="F13" s="1944"/>
      <c r="G13" s="1945"/>
      <c r="H13" s="1930"/>
      <c r="I13" s="1918"/>
    </row>
    <row r="14" spans="1:12" ht="9" hidden="1" customHeight="1">
      <c r="A14" s="1935" t="s">
        <v>367</v>
      </c>
      <c r="B14" s="1942">
        <f>SUM(D14:G14)</f>
        <v>0</v>
      </c>
      <c r="C14" s="1937"/>
      <c r="D14" s="1936"/>
      <c r="E14" s="1938">
        <f>SUM(E15:E23)</f>
        <v>0</v>
      </c>
      <c r="F14" s="1938"/>
      <c r="G14" s="1939"/>
      <c r="H14" s="1940"/>
      <c r="I14" s="1918"/>
    </row>
    <row r="15" spans="1:12" ht="9" hidden="1" customHeight="1">
      <c r="A15" s="1941" t="s">
        <v>1314</v>
      </c>
      <c r="B15" s="1942"/>
      <c r="C15" s="1943"/>
      <c r="D15" s="1942"/>
      <c r="E15" s="1944"/>
      <c r="F15" s="1944"/>
      <c r="G15" s="1945"/>
      <c r="H15" s="1946"/>
      <c r="I15" s="1918"/>
    </row>
    <row r="16" spans="1:12" ht="9" hidden="1" customHeight="1">
      <c r="A16" s="1941" t="s">
        <v>1411</v>
      </c>
      <c r="B16" s="1942"/>
      <c r="C16" s="1943"/>
      <c r="D16" s="1942"/>
      <c r="E16" s="1944"/>
      <c r="F16" s="1944"/>
      <c r="G16" s="1945"/>
      <c r="H16" s="1946"/>
      <c r="I16" s="1918"/>
    </row>
    <row r="17" spans="1:9" ht="9" hidden="1" customHeight="1">
      <c r="A17" s="1941" t="s">
        <v>1312</v>
      </c>
      <c r="B17" s="1942"/>
      <c r="C17" s="1943"/>
      <c r="D17" s="1942"/>
      <c r="E17" s="1944"/>
      <c r="F17" s="1944"/>
      <c r="G17" s="1945"/>
      <c r="H17" s="1930"/>
      <c r="I17" s="1918"/>
    </row>
    <row r="18" spans="1:9" ht="9" hidden="1" customHeight="1">
      <c r="A18" s="1941" t="s">
        <v>1412</v>
      </c>
      <c r="B18" s="1942"/>
      <c r="C18" s="1943"/>
      <c r="D18" s="1942"/>
      <c r="E18" s="1944"/>
      <c r="F18" s="1944"/>
      <c r="G18" s="1945"/>
      <c r="H18" s="1930"/>
      <c r="I18" s="1918"/>
    </row>
    <row r="19" spans="1:9" ht="9" hidden="1" customHeight="1">
      <c r="A19" s="1941" t="s">
        <v>1315</v>
      </c>
      <c r="B19" s="1942"/>
      <c r="C19" s="1943"/>
      <c r="D19" s="1942"/>
      <c r="E19" s="1944"/>
      <c r="F19" s="1944"/>
      <c r="G19" s="1945"/>
      <c r="H19" s="1930"/>
      <c r="I19" s="1918"/>
    </row>
    <row r="20" spans="1:9" ht="9" hidden="1" customHeight="1">
      <c r="A20" s="1941" t="s">
        <v>1316</v>
      </c>
      <c r="B20" s="1942"/>
      <c r="C20" s="1943"/>
      <c r="D20" s="1942"/>
      <c r="E20" s="1944"/>
      <c r="F20" s="1944"/>
      <c r="G20" s="1945"/>
      <c r="H20" s="1930"/>
      <c r="I20" s="1918"/>
    </row>
    <row r="21" spans="1:9" ht="9" hidden="1" customHeight="1">
      <c r="A21" s="1941" t="s">
        <v>1317</v>
      </c>
      <c r="B21" s="1942"/>
      <c r="C21" s="1943"/>
      <c r="D21" s="1942"/>
      <c r="E21" s="1944"/>
      <c r="F21" s="1944"/>
      <c r="G21" s="1945"/>
      <c r="H21" s="1930"/>
      <c r="I21" s="1918"/>
    </row>
    <row r="22" spans="1:9" ht="9" hidden="1" customHeight="1">
      <c r="A22" s="1941" t="s">
        <v>1413</v>
      </c>
      <c r="B22" s="1942"/>
      <c r="C22" s="1943"/>
      <c r="D22" s="1942"/>
      <c r="E22" s="1944"/>
      <c r="F22" s="1944"/>
      <c r="G22" s="1945"/>
      <c r="H22" s="1930"/>
      <c r="I22" s="1918"/>
    </row>
    <row r="23" spans="1:9" ht="9" hidden="1" customHeight="1">
      <c r="A23" s="1941" t="s">
        <v>1318</v>
      </c>
      <c r="B23" s="1942"/>
      <c r="C23" s="1943"/>
      <c r="D23" s="1942"/>
      <c r="E23" s="1944"/>
      <c r="F23" s="1944"/>
      <c r="G23" s="1945"/>
      <c r="H23" s="1930"/>
      <c r="I23" s="1918"/>
    </row>
    <row r="24" spans="1:9" ht="9" hidden="1" customHeight="1">
      <c r="A24" s="1935" t="s">
        <v>373</v>
      </c>
      <c r="B24" s="1947">
        <f>SUM(D24:G24)</f>
        <v>0</v>
      </c>
      <c r="C24" s="1937"/>
      <c r="D24" s="1936"/>
      <c r="E24" s="1948">
        <f>SUM(E25:E34)</f>
        <v>0</v>
      </c>
      <c r="F24" s="1938"/>
      <c r="G24" s="1939"/>
      <c r="H24" s="1949"/>
      <c r="I24" s="1918"/>
    </row>
    <row r="25" spans="1:9" ht="9" hidden="1" customHeight="1">
      <c r="A25" s="1941" t="s">
        <v>249</v>
      </c>
      <c r="B25" s="1950"/>
      <c r="C25" s="1943"/>
      <c r="D25" s="1942"/>
      <c r="E25" s="1951"/>
      <c r="F25" s="1944"/>
      <c r="G25" s="1945"/>
      <c r="H25" s="1930"/>
      <c r="I25" s="1918"/>
    </row>
    <row r="26" spans="1:9" ht="9" hidden="1" customHeight="1">
      <c r="A26" s="1941" t="s">
        <v>1320</v>
      </c>
      <c r="B26" s="1950"/>
      <c r="C26" s="1943"/>
      <c r="D26" s="1942"/>
      <c r="E26" s="1951"/>
      <c r="F26" s="1944"/>
      <c r="G26" s="1945"/>
      <c r="H26" s="1930"/>
      <c r="I26" s="1918"/>
    </row>
    <row r="27" spans="1:9" ht="9" hidden="1" customHeight="1">
      <c r="A27" s="1941" t="s">
        <v>1321</v>
      </c>
      <c r="B27" s="1950"/>
      <c r="C27" s="1943"/>
      <c r="D27" s="1942"/>
      <c r="E27" s="1951"/>
      <c r="F27" s="1944"/>
      <c r="G27" s="1945"/>
      <c r="H27" s="1930"/>
      <c r="I27" s="1918"/>
    </row>
    <row r="28" spans="1:9" ht="9" hidden="1" customHeight="1">
      <c r="A28" s="1941" t="s">
        <v>1322</v>
      </c>
      <c r="B28" s="1950"/>
      <c r="C28" s="1943"/>
      <c r="D28" s="1942"/>
      <c r="E28" s="1951"/>
      <c r="F28" s="1944"/>
      <c r="G28" s="1945"/>
      <c r="H28" s="1930"/>
      <c r="I28" s="1918"/>
    </row>
    <row r="29" spans="1:9" ht="9" hidden="1" customHeight="1">
      <c r="A29" s="1941" t="s">
        <v>1315</v>
      </c>
      <c r="B29" s="1950"/>
      <c r="C29" s="1943"/>
      <c r="D29" s="1942"/>
      <c r="E29" s="1951"/>
      <c r="F29" s="1944"/>
      <c r="G29" s="1945"/>
      <c r="H29" s="1930"/>
      <c r="I29" s="1918"/>
    </row>
    <row r="30" spans="1:9" ht="9" hidden="1" customHeight="1">
      <c r="A30" s="1941" t="s">
        <v>1323</v>
      </c>
      <c r="B30" s="1950"/>
      <c r="C30" s="1943"/>
      <c r="D30" s="1942"/>
      <c r="E30" s="1951"/>
      <c r="F30" s="1944"/>
      <c r="G30" s="1945"/>
      <c r="H30" s="1930"/>
      <c r="I30" s="1918"/>
    </row>
    <row r="31" spans="1:9" ht="9" hidden="1" customHeight="1">
      <c r="A31" s="1941" t="s">
        <v>1324</v>
      </c>
      <c r="B31" s="1950"/>
      <c r="C31" s="1943"/>
      <c r="D31" s="1942"/>
      <c r="E31" s="1951"/>
      <c r="F31" s="1944"/>
      <c r="G31" s="1945"/>
      <c r="H31" s="1930"/>
      <c r="I31" s="1918"/>
    </row>
    <row r="32" spans="1:9" ht="9" hidden="1" customHeight="1">
      <c r="A32" s="1941" t="s">
        <v>1325</v>
      </c>
      <c r="B32" s="1950"/>
      <c r="C32" s="1943"/>
      <c r="D32" s="1942"/>
      <c r="E32" s="1951"/>
      <c r="F32" s="1944"/>
      <c r="G32" s="1945"/>
      <c r="H32" s="1930"/>
      <c r="I32" s="1918"/>
    </row>
    <row r="33" spans="1:12" ht="9" hidden="1" customHeight="1">
      <c r="A33" s="1941" t="s">
        <v>1326</v>
      </c>
      <c r="B33" s="1950"/>
      <c r="C33" s="1943"/>
      <c r="D33" s="1942"/>
      <c r="E33" s="1951"/>
      <c r="F33" s="1944"/>
      <c r="G33" s="1945"/>
      <c r="H33" s="1930"/>
      <c r="I33" s="1918"/>
    </row>
    <row r="34" spans="1:12" ht="9" hidden="1" customHeight="1">
      <c r="A34" s="1941" t="s">
        <v>250</v>
      </c>
      <c r="B34" s="1942"/>
      <c r="C34" s="1943"/>
      <c r="D34" s="1942"/>
      <c r="E34" s="1951"/>
      <c r="F34" s="1944"/>
      <c r="G34" s="1945"/>
      <c r="H34" s="1930"/>
      <c r="I34" s="1918"/>
    </row>
    <row r="35" spans="1:12" ht="12" customHeight="1">
      <c r="A35" s="1935" t="s">
        <v>403</v>
      </c>
      <c r="B35" s="1942"/>
      <c r="C35" s="1943"/>
      <c r="D35" s="1942"/>
      <c r="E35" s="1948">
        <f>SUM(E36)</f>
        <v>20</v>
      </c>
      <c r="F35" s="1944"/>
      <c r="G35" s="1945"/>
      <c r="H35" s="1930"/>
      <c r="I35" s="1918"/>
    </row>
    <row r="36" spans="1:12" ht="12" customHeight="1">
      <c r="A36" s="1935" t="s">
        <v>736</v>
      </c>
      <c r="B36" s="1942"/>
      <c r="C36" s="1943"/>
      <c r="D36" s="1942"/>
      <c r="E36" s="1948">
        <f>SUM(E37:E39)</f>
        <v>20</v>
      </c>
      <c r="F36" s="1944"/>
      <c r="G36" s="1945"/>
      <c r="H36" s="1930"/>
      <c r="I36" s="1918"/>
    </row>
    <row r="37" spans="1:12" ht="12" customHeight="1">
      <c r="A37" s="1941" t="s">
        <v>1038</v>
      </c>
      <c r="B37" s="1942"/>
      <c r="C37" s="1943"/>
      <c r="D37" s="1942"/>
      <c r="E37" s="1951">
        <v>4</v>
      </c>
      <c r="F37" s="1944"/>
      <c r="G37" s="1945"/>
      <c r="H37" s="1930"/>
      <c r="I37" s="1918"/>
    </row>
    <row r="38" spans="1:12" ht="12" customHeight="1">
      <c r="A38" s="1941" t="s">
        <v>368</v>
      </c>
      <c r="B38" s="1942"/>
      <c r="C38" s="1943"/>
      <c r="D38" s="1942"/>
      <c r="E38" s="1951">
        <v>9</v>
      </c>
      <c r="F38" s="1944"/>
      <c r="G38" s="1945"/>
      <c r="H38" s="1930"/>
      <c r="I38" s="1918"/>
    </row>
    <row r="39" spans="1:12" ht="12" customHeight="1">
      <c r="A39" s="1941" t="s">
        <v>405</v>
      </c>
      <c r="B39" s="1942"/>
      <c r="C39" s="1943"/>
      <c r="D39" s="1942"/>
      <c r="E39" s="1951">
        <v>7</v>
      </c>
      <c r="F39" s="1944"/>
      <c r="G39" s="1945"/>
      <c r="H39" s="1930"/>
      <c r="I39" s="1918"/>
    </row>
    <row r="40" spans="1:12" ht="12" customHeight="1">
      <c r="A40" s="1931" t="s">
        <v>706</v>
      </c>
      <c r="B40" s="1927">
        <f>SUM(B41+B42+B45+B46+B54+B57+B62+B63+B64+B65+B66+B67+B68)</f>
        <v>1108</v>
      </c>
      <c r="C40" s="1928"/>
      <c r="D40" s="1927">
        <f>SUM(D41+D42+D45+D46+D54+D57+D62+D63+D64+D65+D66+D67+D68)</f>
        <v>50</v>
      </c>
      <c r="E40" s="1929">
        <f>SUM(E41+E42+E45+E46+E54+E57+E62+E63+E64+E65+E66+E67+E68)</f>
        <v>691</v>
      </c>
      <c r="F40" s="1929">
        <f>SUM(F41+F42+F45+F46+F54+F57+F62+F63+F64+F65+F66+F67+F68)</f>
        <v>171</v>
      </c>
      <c r="G40" s="1926">
        <f>SUM(G41+G42+G45+G46+G54+G57+G62+G63+G64+G65+G66+G67+G68)</f>
        <v>196</v>
      </c>
      <c r="H40" s="1952"/>
      <c r="I40" s="1953"/>
    </row>
    <row r="41" spans="1:12" ht="12" customHeight="1">
      <c r="A41" s="1935" t="s">
        <v>38</v>
      </c>
      <c r="B41" s="1947">
        <f>SUM(D41:G41)</f>
        <v>105</v>
      </c>
      <c r="C41" s="1937"/>
      <c r="D41" s="1947">
        <v>2</v>
      </c>
      <c r="E41" s="1954">
        <v>50</v>
      </c>
      <c r="F41" s="1948">
        <v>16</v>
      </c>
      <c r="G41" s="1955">
        <v>37</v>
      </c>
      <c r="H41" s="1956"/>
      <c r="I41" s="1953"/>
      <c r="J41" s="1957"/>
      <c r="L41" s="1957"/>
    </row>
    <row r="42" spans="1:12" ht="12" customHeight="1">
      <c r="A42" s="1935" t="s">
        <v>1184</v>
      </c>
      <c r="B42" s="1947">
        <f>SUM(D42:H42)</f>
        <v>22</v>
      </c>
      <c r="C42" s="1937"/>
      <c r="D42" s="1947">
        <f>SUM(D43:D44)</f>
        <v>4</v>
      </c>
      <c r="E42" s="1948">
        <f>SUM(E43:E44)</f>
        <v>10</v>
      </c>
      <c r="F42" s="1948">
        <f>SUM(F43:F44)</f>
        <v>3</v>
      </c>
      <c r="G42" s="1958">
        <f>SUM(G43:G44)</f>
        <v>5</v>
      </c>
      <c r="H42" s="1930"/>
      <c r="I42" s="1918"/>
    </row>
    <row r="43" spans="1:12" ht="12" customHeight="1">
      <c r="A43" s="1959" t="s">
        <v>1147</v>
      </c>
      <c r="B43" s="1950">
        <f>SUM(D43:G43)</f>
        <v>22</v>
      </c>
      <c r="C43" s="1960"/>
      <c r="D43" s="1961">
        <v>4</v>
      </c>
      <c r="E43" s="1962">
        <v>10</v>
      </c>
      <c r="F43" s="1963">
        <v>3</v>
      </c>
      <c r="G43" s="1964">
        <v>5</v>
      </c>
      <c r="H43" s="1965"/>
      <c r="I43" s="1918"/>
    </row>
    <row r="44" spans="1:12" ht="12" customHeight="1">
      <c r="A44" s="1959" t="s">
        <v>1148</v>
      </c>
      <c r="B44" s="1950"/>
      <c r="C44" s="1960"/>
      <c r="D44" s="1961"/>
      <c r="E44" s="1962"/>
      <c r="F44" s="1963"/>
      <c r="G44" s="1964"/>
      <c r="H44" s="1965"/>
      <c r="I44" s="1918"/>
    </row>
    <row r="45" spans="1:12" ht="12" customHeight="1">
      <c r="A45" s="1966" t="s">
        <v>730</v>
      </c>
      <c r="B45" s="1947">
        <f>SUM(D45:G45)</f>
        <v>112</v>
      </c>
      <c r="C45" s="1967"/>
      <c r="D45" s="1968">
        <v>3</v>
      </c>
      <c r="E45" s="1969">
        <v>82</v>
      </c>
      <c r="F45" s="1969">
        <v>18</v>
      </c>
      <c r="G45" s="1970">
        <v>9</v>
      </c>
      <c r="H45" s="1930"/>
      <c r="I45" s="1918"/>
    </row>
    <row r="46" spans="1:12" ht="12" customHeight="1">
      <c r="A46" s="1966" t="s">
        <v>1106</v>
      </c>
      <c r="B46" s="1968">
        <f>SUM(D47:H53)</f>
        <v>97</v>
      </c>
      <c r="C46" s="1967"/>
      <c r="D46" s="1971">
        <f>SUM(D47:D53)</f>
        <v>8</v>
      </c>
      <c r="E46" s="1971">
        <f>SUM(E47:E53)</f>
        <v>72</v>
      </c>
      <c r="F46" s="1969">
        <f>SUM(F47)</f>
        <v>9</v>
      </c>
      <c r="G46" s="1972">
        <f>SUM(G47)</f>
        <v>8</v>
      </c>
      <c r="H46" s="1952"/>
      <c r="I46" s="1953"/>
      <c r="J46" s="1957"/>
      <c r="L46" s="1957"/>
    </row>
    <row r="47" spans="1:12" ht="12" customHeight="1">
      <c r="A47" s="1959" t="s">
        <v>1185</v>
      </c>
      <c r="B47" s="1950">
        <f>SUM(D47:G47)</f>
        <v>74</v>
      </c>
      <c r="C47" s="1960"/>
      <c r="D47" s="1973">
        <v>7</v>
      </c>
      <c r="E47" s="1974">
        <v>50</v>
      </c>
      <c r="F47" s="1962">
        <v>9</v>
      </c>
      <c r="G47" s="1975">
        <v>8</v>
      </c>
      <c r="H47" s="1952"/>
      <c r="I47" s="1953"/>
      <c r="J47" s="1957"/>
      <c r="L47" s="1957"/>
    </row>
    <row r="48" spans="1:12" ht="12" customHeight="1">
      <c r="A48" s="1959" t="s">
        <v>207</v>
      </c>
      <c r="B48" s="1950">
        <f>SUM(E48)</f>
        <v>10</v>
      </c>
      <c r="C48" s="1960"/>
      <c r="D48" s="1973"/>
      <c r="E48" s="1974">
        <v>10</v>
      </c>
      <c r="F48" s="1962"/>
      <c r="G48" s="1975"/>
      <c r="H48" s="1952"/>
      <c r="I48" s="1953"/>
      <c r="J48" s="1957"/>
      <c r="L48" s="1957"/>
    </row>
    <row r="49" spans="1:12" ht="12" customHeight="1">
      <c r="A49" s="1959" t="s">
        <v>208</v>
      </c>
      <c r="B49" s="1950"/>
      <c r="C49" s="1960"/>
      <c r="D49" s="1973"/>
      <c r="E49" s="1974"/>
      <c r="F49" s="1962"/>
      <c r="G49" s="1975"/>
      <c r="H49" s="1952"/>
      <c r="I49" s="1953"/>
      <c r="J49" s="1957"/>
      <c r="L49" s="1957"/>
    </row>
    <row r="50" spans="1:12" ht="12" customHeight="1">
      <c r="A50" s="1959" t="s">
        <v>251</v>
      </c>
      <c r="B50" s="1950">
        <f>SUM(D50)</f>
        <v>1</v>
      </c>
      <c r="C50" s="1960"/>
      <c r="D50" s="1973">
        <v>1</v>
      </c>
      <c r="E50" s="1974"/>
      <c r="F50" s="1962"/>
      <c r="G50" s="1975"/>
      <c r="H50" s="1952"/>
      <c r="I50" s="1953"/>
      <c r="J50" s="1957"/>
      <c r="L50" s="1957"/>
    </row>
    <row r="51" spans="1:12" ht="12" customHeight="1">
      <c r="A51" s="1959" t="s">
        <v>209</v>
      </c>
      <c r="B51" s="1973"/>
      <c r="C51" s="1960"/>
      <c r="D51" s="1973"/>
      <c r="E51" s="1974"/>
      <c r="F51" s="1962"/>
      <c r="G51" s="1975"/>
      <c r="H51" s="1952"/>
      <c r="I51" s="1953"/>
      <c r="J51" s="1957"/>
      <c r="L51" s="1957"/>
    </row>
    <row r="52" spans="1:12" ht="12" customHeight="1">
      <c r="A52" s="1959" t="s">
        <v>210</v>
      </c>
      <c r="B52" s="1973">
        <f>SUM(E52)</f>
        <v>12</v>
      </c>
      <c r="C52" s="1960"/>
      <c r="D52" s="1973"/>
      <c r="E52" s="1974">
        <v>12</v>
      </c>
      <c r="F52" s="1962"/>
      <c r="G52" s="1975"/>
      <c r="H52" s="1952"/>
      <c r="I52" s="1953"/>
      <c r="J52" s="1957"/>
      <c r="L52" s="1957"/>
    </row>
    <row r="53" spans="1:12" ht="12" customHeight="1">
      <c r="A53" s="1959" t="s">
        <v>1186</v>
      </c>
      <c r="B53" s="1950"/>
      <c r="C53" s="1960"/>
      <c r="D53" s="1973"/>
      <c r="E53" s="1974"/>
      <c r="F53" s="1962"/>
      <c r="G53" s="1976"/>
      <c r="H53" s="1952"/>
      <c r="I53" s="1953"/>
      <c r="J53" s="1957"/>
      <c r="L53" s="1957"/>
    </row>
    <row r="54" spans="1:12" ht="12" customHeight="1">
      <c r="A54" s="1966" t="s">
        <v>723</v>
      </c>
      <c r="B54" s="1968">
        <f>SUM(B55:B56)</f>
        <v>79</v>
      </c>
      <c r="C54" s="1967"/>
      <c r="D54" s="1972">
        <f>SUM(D55:D56)</f>
        <v>3</v>
      </c>
      <c r="E54" s="1977">
        <f>SUM(E55:E56)</f>
        <v>62</v>
      </c>
      <c r="F54" s="1977">
        <f>SUM(F55:F56)</f>
        <v>7</v>
      </c>
      <c r="G54" s="1978">
        <f>SUM(G55:G56)</f>
        <v>7</v>
      </c>
      <c r="H54" s="1952"/>
      <c r="I54" s="1979"/>
      <c r="J54" s="1957"/>
      <c r="L54" s="1957"/>
    </row>
    <row r="55" spans="1:12" ht="12" customHeight="1">
      <c r="A55" s="1959" t="s">
        <v>211</v>
      </c>
      <c r="B55" s="1950">
        <f>SUM(D55:G55)</f>
        <v>61</v>
      </c>
      <c r="C55" s="1960"/>
      <c r="D55" s="1973">
        <v>3</v>
      </c>
      <c r="E55" s="1974">
        <v>48</v>
      </c>
      <c r="F55" s="1962">
        <v>7</v>
      </c>
      <c r="G55" s="1975">
        <v>3</v>
      </c>
      <c r="H55" s="1956"/>
      <c r="I55" s="1953"/>
      <c r="J55" s="1957"/>
      <c r="L55" s="1957"/>
    </row>
    <row r="56" spans="1:12" ht="12" customHeight="1">
      <c r="A56" s="1959" t="s">
        <v>234</v>
      </c>
      <c r="B56" s="1950">
        <f>SUM(D56:G56)</f>
        <v>18</v>
      </c>
      <c r="C56" s="1960"/>
      <c r="D56" s="1973"/>
      <c r="E56" s="1974">
        <v>14</v>
      </c>
      <c r="F56" s="1962"/>
      <c r="G56" s="1975">
        <v>4</v>
      </c>
      <c r="H56" s="1956"/>
      <c r="I56" s="1953"/>
      <c r="J56" s="1957"/>
      <c r="L56" s="1957"/>
    </row>
    <row r="57" spans="1:12" ht="12" customHeight="1">
      <c r="A57" s="1966" t="s">
        <v>724</v>
      </c>
      <c r="B57" s="1968">
        <f>SUM(D57:H57)</f>
        <v>96</v>
      </c>
      <c r="C57" s="1967"/>
      <c r="D57" s="1969">
        <f>SUM(D58:D61)</f>
        <v>6</v>
      </c>
      <c r="E57" s="1969">
        <f>SUM(E58:E61)</f>
        <v>61</v>
      </c>
      <c r="F57" s="1969">
        <f>SUM(F58:F61)</f>
        <v>16</v>
      </c>
      <c r="G57" s="1972">
        <f>SUM(G58:G61)</f>
        <v>13</v>
      </c>
      <c r="H57" s="1952"/>
      <c r="I57" s="1953"/>
      <c r="J57" s="1957"/>
    </row>
    <row r="58" spans="1:12" ht="12" customHeight="1">
      <c r="A58" s="1959" t="s">
        <v>1176</v>
      </c>
      <c r="B58" s="1950">
        <f>SUM(D58:G58)</f>
        <v>75</v>
      </c>
      <c r="C58" s="1960"/>
      <c r="D58" s="1961">
        <v>5</v>
      </c>
      <c r="E58" s="1963">
        <v>48</v>
      </c>
      <c r="F58" s="1963">
        <v>13</v>
      </c>
      <c r="G58" s="1964">
        <v>9</v>
      </c>
      <c r="H58" s="1965"/>
      <c r="I58" s="1918"/>
    </row>
    <row r="59" spans="1:12" ht="12" customHeight="1">
      <c r="A59" s="1959" t="s">
        <v>20</v>
      </c>
      <c r="B59" s="1961"/>
      <c r="C59" s="1960"/>
      <c r="D59" s="1961"/>
      <c r="E59" s="1963"/>
      <c r="F59" s="1963"/>
      <c r="G59" s="1964"/>
      <c r="H59" s="1965"/>
      <c r="I59" s="1918"/>
    </row>
    <row r="60" spans="1:12" ht="12" customHeight="1">
      <c r="A60" s="1959" t="s">
        <v>43</v>
      </c>
      <c r="B60" s="1961"/>
      <c r="C60" s="1960"/>
      <c r="D60" s="1961"/>
      <c r="E60" s="1963"/>
      <c r="F60" s="1963"/>
      <c r="G60" s="1964"/>
      <c r="H60" s="1965"/>
      <c r="I60" s="1918"/>
    </row>
    <row r="61" spans="1:12" ht="12" customHeight="1">
      <c r="A61" s="1959" t="s">
        <v>252</v>
      </c>
      <c r="B61" s="1950">
        <f t="shared" ref="B61:B67" si="0">SUM(D61:G61)</f>
        <v>21</v>
      </c>
      <c r="C61" s="1960"/>
      <c r="D61" s="1961">
        <v>1</v>
      </c>
      <c r="E61" s="1962">
        <v>13</v>
      </c>
      <c r="F61" s="1963">
        <v>3</v>
      </c>
      <c r="G61" s="1964">
        <v>4</v>
      </c>
      <c r="H61" s="1930"/>
      <c r="I61" s="1918"/>
    </row>
    <row r="62" spans="1:12" ht="12" customHeight="1">
      <c r="A62" s="1966" t="s">
        <v>734</v>
      </c>
      <c r="B62" s="1947">
        <f t="shared" si="0"/>
        <v>90</v>
      </c>
      <c r="C62" s="1967"/>
      <c r="D62" s="1968">
        <v>3</v>
      </c>
      <c r="E62" s="1969">
        <v>62</v>
      </c>
      <c r="F62" s="1969">
        <v>13</v>
      </c>
      <c r="G62" s="1970">
        <v>12</v>
      </c>
      <c r="H62" s="1930"/>
      <c r="I62" s="1918"/>
      <c r="L62" s="1957"/>
    </row>
    <row r="63" spans="1:12" ht="12" customHeight="1">
      <c r="A63" s="1966" t="s">
        <v>253</v>
      </c>
      <c r="B63" s="1947">
        <f t="shared" si="0"/>
        <v>58</v>
      </c>
      <c r="C63" s="1967"/>
      <c r="D63" s="1968">
        <v>3</v>
      </c>
      <c r="E63" s="1969">
        <v>21</v>
      </c>
      <c r="F63" s="1969">
        <v>6</v>
      </c>
      <c r="G63" s="1980">
        <v>28</v>
      </c>
      <c r="H63" s="1956"/>
      <c r="I63" s="1953"/>
      <c r="J63" s="1957"/>
      <c r="L63" s="1957"/>
    </row>
    <row r="64" spans="1:12" ht="12" customHeight="1">
      <c r="A64" s="1966" t="s">
        <v>165</v>
      </c>
      <c r="B64" s="1947">
        <f t="shared" si="0"/>
        <v>18</v>
      </c>
      <c r="C64" s="1967"/>
      <c r="D64" s="1981"/>
      <c r="E64" s="1969">
        <v>12</v>
      </c>
      <c r="F64" s="1969">
        <v>3</v>
      </c>
      <c r="G64" s="1980">
        <v>3</v>
      </c>
      <c r="H64" s="1956"/>
      <c r="I64" s="1953"/>
      <c r="J64" s="1957"/>
      <c r="L64" s="1957"/>
    </row>
    <row r="65" spans="1:12" ht="12" customHeight="1">
      <c r="A65" s="1966" t="s">
        <v>733</v>
      </c>
      <c r="B65" s="1947">
        <f t="shared" si="0"/>
        <v>173</v>
      </c>
      <c r="C65" s="1967"/>
      <c r="D65" s="1968">
        <v>5</v>
      </c>
      <c r="E65" s="1969">
        <v>127</v>
      </c>
      <c r="F65" s="1969">
        <v>25</v>
      </c>
      <c r="G65" s="1980">
        <v>16</v>
      </c>
      <c r="H65" s="1956"/>
      <c r="I65" s="1953"/>
      <c r="J65" s="1957"/>
      <c r="L65" s="1957"/>
    </row>
    <row r="66" spans="1:12" ht="12" customHeight="1">
      <c r="A66" s="1966" t="s">
        <v>1245</v>
      </c>
      <c r="B66" s="1947">
        <f t="shared" si="0"/>
        <v>86</v>
      </c>
      <c r="C66" s="1967"/>
      <c r="D66" s="1968">
        <v>3</v>
      </c>
      <c r="E66" s="1969">
        <v>27</v>
      </c>
      <c r="F66" s="1969">
        <v>16</v>
      </c>
      <c r="G66" s="1980">
        <v>40</v>
      </c>
      <c r="H66" s="1956"/>
      <c r="I66" s="1953"/>
      <c r="J66" s="1957"/>
      <c r="L66" s="1957"/>
    </row>
    <row r="67" spans="1:12" ht="12" customHeight="1">
      <c r="A67" s="1966" t="s">
        <v>254</v>
      </c>
      <c r="B67" s="1947">
        <f t="shared" si="0"/>
        <v>72</v>
      </c>
      <c r="C67" s="1967"/>
      <c r="D67" s="1968">
        <v>5</v>
      </c>
      <c r="E67" s="1969">
        <v>43</v>
      </c>
      <c r="F67" s="1969">
        <v>15</v>
      </c>
      <c r="G67" s="1980">
        <v>9</v>
      </c>
      <c r="H67" s="1956"/>
      <c r="I67" s="1953"/>
      <c r="J67" s="1957"/>
      <c r="L67" s="1957"/>
    </row>
    <row r="68" spans="1:12" ht="12" customHeight="1">
      <c r="A68" s="1966" t="s">
        <v>255</v>
      </c>
      <c r="B68" s="1968">
        <f>SUM(D68:H68)</f>
        <v>100</v>
      </c>
      <c r="C68" s="1967"/>
      <c r="D68" s="1969">
        <f>SUM(D69:D70)</f>
        <v>5</v>
      </c>
      <c r="E68" s="1969">
        <f>SUM(E69:E70)</f>
        <v>62</v>
      </c>
      <c r="F68" s="1969">
        <f>SUM(F69:F70)</f>
        <v>24</v>
      </c>
      <c r="G68" s="1972">
        <f>SUM(G69:G70)</f>
        <v>9</v>
      </c>
      <c r="H68" s="1956"/>
      <c r="I68" s="1953"/>
      <c r="J68" s="1957"/>
    </row>
    <row r="69" spans="1:12" ht="12" customHeight="1">
      <c r="A69" s="1959" t="s">
        <v>184</v>
      </c>
      <c r="B69" s="1950">
        <f>SUM(D69:G69)</f>
        <v>89</v>
      </c>
      <c r="C69" s="1960"/>
      <c r="D69" s="1973">
        <v>5</v>
      </c>
      <c r="E69" s="1962">
        <v>51</v>
      </c>
      <c r="F69" s="1962">
        <v>24</v>
      </c>
      <c r="G69" s="1975">
        <v>9</v>
      </c>
      <c r="H69" s="1956"/>
      <c r="I69" s="1953"/>
      <c r="J69" s="1957"/>
    </row>
    <row r="70" spans="1:12" ht="12" customHeight="1">
      <c r="A70" s="1959" t="s">
        <v>185</v>
      </c>
      <c r="B70" s="1950">
        <f>SUM(D70:G70)</f>
        <v>11</v>
      </c>
      <c r="C70" s="1960"/>
      <c r="D70" s="1973"/>
      <c r="E70" s="1962">
        <v>11</v>
      </c>
      <c r="F70" s="1962"/>
      <c r="G70" s="1975"/>
      <c r="H70" s="1956"/>
      <c r="I70" s="1953"/>
      <c r="J70" s="1957"/>
    </row>
    <row r="71" spans="1:12" ht="12" customHeight="1">
      <c r="A71" s="1919" t="s">
        <v>621</v>
      </c>
      <c r="B71" s="1982">
        <f>SUM(B72:B87)</f>
        <v>905</v>
      </c>
      <c r="C71" s="1983"/>
      <c r="D71" s="1982">
        <f>SUM(D72:D87)</f>
        <v>50</v>
      </c>
      <c r="E71" s="1984">
        <f>SUM(E72:E87)</f>
        <v>627</v>
      </c>
      <c r="F71" s="1984">
        <f>SUM(F72:F87)</f>
        <v>103</v>
      </c>
      <c r="G71" s="1985">
        <f>SUM(G72:G86)</f>
        <v>125</v>
      </c>
      <c r="H71" s="1952"/>
      <c r="I71" s="1953"/>
      <c r="J71" s="1957"/>
    </row>
    <row r="72" spans="1:12" ht="12" customHeight="1">
      <c r="A72" s="1959" t="s">
        <v>381</v>
      </c>
      <c r="B72" s="1950">
        <f>SUM(D72:G72)</f>
        <v>253</v>
      </c>
      <c r="C72" s="1960"/>
      <c r="D72" s="1973">
        <v>5</v>
      </c>
      <c r="E72" s="1974">
        <v>187</v>
      </c>
      <c r="F72" s="1962">
        <v>32</v>
      </c>
      <c r="G72" s="1975">
        <v>29</v>
      </c>
      <c r="H72" s="1956"/>
      <c r="I72" s="1953"/>
      <c r="J72" s="1957"/>
      <c r="L72" s="1957"/>
    </row>
    <row r="73" spans="1:12" ht="12" customHeight="1">
      <c r="A73" s="1959" t="s">
        <v>382</v>
      </c>
      <c r="B73" s="1950">
        <f t="shared" ref="B73:B87" si="1">SUM(D73:G73)</f>
        <v>41</v>
      </c>
      <c r="C73" s="1960"/>
      <c r="D73" s="1973">
        <v>4</v>
      </c>
      <c r="E73" s="1974">
        <v>28</v>
      </c>
      <c r="F73" s="1962">
        <v>3</v>
      </c>
      <c r="G73" s="1975">
        <v>6</v>
      </c>
      <c r="H73" s="1956"/>
      <c r="I73" s="1953"/>
      <c r="J73" s="1957"/>
      <c r="L73" s="1957"/>
    </row>
    <row r="74" spans="1:12" ht="12" customHeight="1">
      <c r="A74" s="1959" t="s">
        <v>383</v>
      </c>
      <c r="B74" s="1950">
        <f t="shared" si="1"/>
        <v>59</v>
      </c>
      <c r="C74" s="1960"/>
      <c r="D74" s="1961">
        <v>4</v>
      </c>
      <c r="E74" s="1974">
        <v>39</v>
      </c>
      <c r="F74" s="1962">
        <v>6</v>
      </c>
      <c r="G74" s="1975">
        <v>10</v>
      </c>
      <c r="H74" s="1956"/>
      <c r="I74" s="1953"/>
      <c r="J74" s="1957"/>
      <c r="L74" s="1957"/>
    </row>
    <row r="75" spans="1:12" ht="12" customHeight="1">
      <c r="A75" s="1959" t="s">
        <v>384</v>
      </c>
      <c r="B75" s="1950">
        <f t="shared" si="1"/>
        <v>51</v>
      </c>
      <c r="C75" s="1960"/>
      <c r="D75" s="1973">
        <v>3</v>
      </c>
      <c r="E75" s="1974">
        <v>34</v>
      </c>
      <c r="F75" s="1962">
        <v>7</v>
      </c>
      <c r="G75" s="1975">
        <v>7</v>
      </c>
      <c r="H75" s="1956"/>
      <c r="I75" s="1953"/>
      <c r="J75" s="1957"/>
      <c r="L75" s="1957"/>
    </row>
    <row r="76" spans="1:12" ht="12" customHeight="1">
      <c r="A76" s="1959" t="s">
        <v>385</v>
      </c>
      <c r="B76" s="1950">
        <f t="shared" si="1"/>
        <v>73</v>
      </c>
      <c r="C76" s="1960"/>
      <c r="D76" s="1973">
        <v>4</v>
      </c>
      <c r="E76" s="1974">
        <v>57</v>
      </c>
      <c r="F76" s="1962">
        <v>5</v>
      </c>
      <c r="G76" s="1975">
        <v>7</v>
      </c>
      <c r="H76" s="1956"/>
      <c r="I76" s="1953"/>
      <c r="J76" s="1957"/>
      <c r="L76" s="1957"/>
    </row>
    <row r="77" spans="1:12" ht="12" customHeight="1">
      <c r="A77" s="1959" t="s">
        <v>386</v>
      </c>
      <c r="B77" s="1950">
        <f t="shared" si="1"/>
        <v>47</v>
      </c>
      <c r="C77" s="1960"/>
      <c r="D77" s="1973">
        <v>3</v>
      </c>
      <c r="E77" s="1974">
        <v>32</v>
      </c>
      <c r="F77" s="1962">
        <v>4</v>
      </c>
      <c r="G77" s="1975">
        <v>8</v>
      </c>
      <c r="H77" s="1956"/>
      <c r="I77" s="1953"/>
      <c r="J77" s="1957"/>
      <c r="L77" s="1957"/>
    </row>
    <row r="78" spans="1:12" ht="12" customHeight="1">
      <c r="A78" s="1959" t="s">
        <v>387</v>
      </c>
      <c r="B78" s="1950">
        <f t="shared" si="1"/>
        <v>44</v>
      </c>
      <c r="C78" s="1960"/>
      <c r="D78" s="1973">
        <v>3</v>
      </c>
      <c r="E78" s="1974">
        <v>27</v>
      </c>
      <c r="F78" s="1962">
        <v>7</v>
      </c>
      <c r="G78" s="1975">
        <v>7</v>
      </c>
      <c r="H78" s="1956"/>
      <c r="I78" s="1953"/>
      <c r="J78" s="1957"/>
      <c r="L78" s="1957"/>
    </row>
    <row r="79" spans="1:12" ht="12" customHeight="1">
      <c r="A79" s="1959" t="s">
        <v>388</v>
      </c>
      <c r="B79" s="1950">
        <f t="shared" si="1"/>
        <v>43</v>
      </c>
      <c r="C79" s="1960"/>
      <c r="D79" s="1973">
        <v>3</v>
      </c>
      <c r="E79" s="1974">
        <v>29</v>
      </c>
      <c r="F79" s="1962">
        <v>5</v>
      </c>
      <c r="G79" s="1975">
        <v>6</v>
      </c>
      <c r="H79" s="1956"/>
      <c r="I79" s="1953"/>
      <c r="J79" s="1957"/>
      <c r="L79" s="1957"/>
    </row>
    <row r="80" spans="1:12" ht="12" customHeight="1">
      <c r="A80" s="1959" t="s">
        <v>389</v>
      </c>
      <c r="B80" s="1950">
        <f t="shared" si="1"/>
        <v>26</v>
      </c>
      <c r="C80" s="1960"/>
      <c r="D80" s="1973">
        <v>2</v>
      </c>
      <c r="E80" s="1974">
        <v>16</v>
      </c>
      <c r="F80" s="1962">
        <v>2</v>
      </c>
      <c r="G80" s="1975">
        <v>6</v>
      </c>
      <c r="H80" s="1956"/>
      <c r="I80" s="1953"/>
      <c r="J80" s="1957"/>
      <c r="L80" s="1957"/>
    </row>
    <row r="81" spans="1:12" ht="12" customHeight="1">
      <c r="A81" s="1959" t="s">
        <v>390</v>
      </c>
      <c r="B81" s="1950">
        <f t="shared" si="1"/>
        <v>32</v>
      </c>
      <c r="C81" s="1960"/>
      <c r="D81" s="1973">
        <v>2</v>
      </c>
      <c r="E81" s="1974">
        <v>20</v>
      </c>
      <c r="F81" s="1962">
        <v>3</v>
      </c>
      <c r="G81" s="1975">
        <v>7</v>
      </c>
      <c r="H81" s="1956"/>
      <c r="I81" s="1953"/>
      <c r="J81" s="1957"/>
      <c r="L81" s="1957"/>
    </row>
    <row r="82" spans="1:12" ht="12" customHeight="1">
      <c r="A82" s="1959" t="s">
        <v>391</v>
      </c>
      <c r="B82" s="1950">
        <f t="shared" si="1"/>
        <v>33</v>
      </c>
      <c r="C82" s="1960"/>
      <c r="D82" s="1973">
        <v>3</v>
      </c>
      <c r="E82" s="1974">
        <v>22</v>
      </c>
      <c r="F82" s="1962">
        <v>2</v>
      </c>
      <c r="G82" s="1975">
        <v>6</v>
      </c>
      <c r="H82" s="1956"/>
      <c r="I82" s="1953"/>
      <c r="J82" s="1957"/>
      <c r="L82" s="1957"/>
    </row>
    <row r="83" spans="1:12" ht="12" customHeight="1">
      <c r="A83" s="1959" t="s">
        <v>392</v>
      </c>
      <c r="B83" s="1950">
        <f t="shared" si="1"/>
        <v>26</v>
      </c>
      <c r="C83" s="1960"/>
      <c r="D83" s="1973">
        <v>3</v>
      </c>
      <c r="E83" s="1974">
        <v>14</v>
      </c>
      <c r="F83" s="1962">
        <v>2</v>
      </c>
      <c r="G83" s="1975">
        <v>7</v>
      </c>
      <c r="H83" s="1956"/>
      <c r="I83" s="1953"/>
      <c r="J83" s="1957"/>
      <c r="L83" s="1957"/>
    </row>
    <row r="84" spans="1:12" ht="12" customHeight="1">
      <c r="A84" s="1959" t="s">
        <v>393</v>
      </c>
      <c r="B84" s="1950">
        <f t="shared" si="1"/>
        <v>113</v>
      </c>
      <c r="C84" s="1960"/>
      <c r="D84" s="1973">
        <v>5</v>
      </c>
      <c r="E84" s="1974">
        <v>77</v>
      </c>
      <c r="F84" s="1962">
        <v>15</v>
      </c>
      <c r="G84" s="1975">
        <v>16</v>
      </c>
      <c r="H84" s="1956"/>
      <c r="I84" s="1953"/>
      <c r="J84" s="1957"/>
      <c r="L84" s="1957"/>
    </row>
    <row r="85" spans="1:12" ht="12" customHeight="1">
      <c r="A85" s="1959" t="s">
        <v>394</v>
      </c>
      <c r="B85" s="1950">
        <f t="shared" si="1"/>
        <v>43</v>
      </c>
      <c r="C85" s="1960"/>
      <c r="D85" s="1973">
        <v>4</v>
      </c>
      <c r="E85" s="1974">
        <v>28</v>
      </c>
      <c r="F85" s="1962">
        <v>10</v>
      </c>
      <c r="G85" s="1975">
        <v>1</v>
      </c>
      <c r="H85" s="1956"/>
      <c r="I85" s="1953"/>
      <c r="J85" s="1957"/>
      <c r="L85" s="1957"/>
    </row>
    <row r="86" spans="1:12" ht="12" customHeight="1">
      <c r="A86" s="1959" t="s">
        <v>395</v>
      </c>
      <c r="B86" s="1950">
        <f t="shared" si="1"/>
        <v>11</v>
      </c>
      <c r="C86" s="1960"/>
      <c r="D86" s="1950">
        <v>2</v>
      </c>
      <c r="E86" s="1962">
        <v>7</v>
      </c>
      <c r="F86" s="1962"/>
      <c r="G86" s="1986">
        <v>2</v>
      </c>
      <c r="H86" s="1930"/>
      <c r="I86" s="1918"/>
    </row>
    <row r="87" spans="1:12" ht="10.5" customHeight="1">
      <c r="A87" s="1959" t="s">
        <v>1345</v>
      </c>
      <c r="B87" s="1950">
        <f t="shared" si="1"/>
        <v>10</v>
      </c>
      <c r="C87" s="1960"/>
      <c r="D87" s="1950"/>
      <c r="E87" s="1962">
        <v>10</v>
      </c>
      <c r="F87" s="1963"/>
      <c r="G87" s="1964"/>
      <c r="H87" s="1930"/>
      <c r="I87" s="1918"/>
    </row>
    <row r="88" spans="1:12" ht="10.5" customHeight="1">
      <c r="A88" s="1987" t="s">
        <v>256</v>
      </c>
      <c r="B88" s="1988"/>
      <c r="C88" s="1988"/>
      <c r="D88" s="2631"/>
      <c r="E88" s="1988"/>
      <c r="F88" s="1989" t="s">
        <v>1028</v>
      </c>
      <c r="G88" s="1989"/>
      <c r="H88" s="1918"/>
    </row>
    <row r="89" spans="1:12" ht="8.25" customHeight="1">
      <c r="A89" s="1987" t="s">
        <v>257</v>
      </c>
      <c r="B89" s="1988"/>
      <c r="C89" s="1988"/>
      <c r="D89" s="2631"/>
      <c r="E89" s="1988"/>
      <c r="F89" s="1988"/>
      <c r="G89" s="1990"/>
      <c r="H89" s="1918"/>
    </row>
    <row r="90" spans="1:12" ht="9" customHeight="1">
      <c r="A90" s="1987" t="s">
        <v>258</v>
      </c>
      <c r="B90" s="1988"/>
      <c r="C90" s="1988"/>
      <c r="D90" s="2631"/>
      <c r="E90" s="1988"/>
      <c r="F90" s="1988"/>
      <c r="G90" s="1988"/>
      <c r="H90" s="1918"/>
    </row>
    <row r="91" spans="1:12" ht="8.1" customHeight="1">
      <c r="A91" s="1991"/>
      <c r="B91" s="1991"/>
      <c r="C91" s="1991"/>
      <c r="D91" s="2631"/>
      <c r="E91" s="1991"/>
      <c r="F91" s="1991"/>
      <c r="G91" s="1991"/>
      <c r="H91" s="1918"/>
    </row>
    <row r="92" spans="1:12" ht="8.1" customHeight="1">
      <c r="A92" s="1991"/>
      <c r="B92" s="1991"/>
      <c r="C92" s="1991"/>
      <c r="D92" s="1950"/>
      <c r="E92" s="1991"/>
      <c r="F92" s="1991"/>
      <c r="G92" s="1991"/>
      <c r="H92" s="1918"/>
    </row>
    <row r="93" spans="1:12" ht="10.5" hidden="1" customHeight="1">
      <c r="A93" s="1992"/>
      <c r="B93" s="1992"/>
      <c r="C93" s="1992"/>
      <c r="D93" s="2631"/>
      <c r="E93" s="1992"/>
      <c r="F93" s="1992"/>
      <c r="G93" s="1992"/>
    </row>
    <row r="94" spans="1:12" ht="9" customHeight="1">
      <c r="A94" s="1992"/>
      <c r="B94" s="1992"/>
      <c r="C94" s="1992"/>
      <c r="D94" s="2631"/>
      <c r="E94" s="1992"/>
      <c r="F94" s="1993"/>
      <c r="G94" s="1992"/>
    </row>
    <row r="95" spans="1:12" ht="6.95" customHeight="1">
      <c r="A95" s="1992"/>
      <c r="B95" s="1992"/>
      <c r="C95" s="1992"/>
      <c r="D95" s="2631"/>
      <c r="E95" s="1992"/>
      <c r="F95" s="1992"/>
      <c r="G95" s="1992"/>
    </row>
    <row r="96" spans="1:12">
      <c r="D96" s="2631"/>
    </row>
    <row r="97" spans="4:4">
      <c r="D97" s="1950"/>
    </row>
    <row r="98" spans="4:4" ht="6.95" customHeight="1">
      <c r="D98" s="1950"/>
    </row>
    <row r="99" spans="4:4">
      <c r="D99" s="1950"/>
    </row>
    <row r="100" spans="4:4">
      <c r="D100" s="1950"/>
    </row>
  </sheetData>
  <sheetProtection password="CA55" sheet="1" objects="1" scenarios="1"/>
  <mergeCells count="5">
    <mergeCell ref="A7:G7"/>
    <mergeCell ref="A1:G1"/>
    <mergeCell ref="A3:G3"/>
    <mergeCell ref="A4:G4"/>
    <mergeCell ref="A5:G5"/>
  </mergeCells>
  <phoneticPr fontId="101" type="noConversion"/>
  <printOptions horizontalCentered="1"/>
  <pageMargins left="0.59055118110236227" right="0.51181102362204722" top="1" bottom="1" header="0" footer="0"/>
  <pageSetup scale="98" orientation="portrait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sheetPr syncVertical="1" syncRef="A4" transitionEvaluation="1"/>
  <dimension ref="A1:AW60"/>
  <sheetViews>
    <sheetView showGridLines="0" topLeftCell="A4" workbookViewId="0">
      <selection activeCell="C38" sqref="C38"/>
    </sheetView>
  </sheetViews>
  <sheetFormatPr baseColWidth="10" defaultColWidth="9.83203125" defaultRowHeight="10.5"/>
  <cols>
    <col min="1" max="1" width="43.1640625" style="1994" customWidth="1"/>
    <col min="2" max="2" width="8.83203125" style="1994" customWidth="1"/>
    <col min="3" max="3" width="3.1640625" style="1994" customWidth="1"/>
    <col min="4" max="4" width="12.6640625" style="1994" customWidth="1"/>
    <col min="5" max="5" width="11.83203125" style="1994" customWidth="1"/>
    <col min="6" max="6" width="9.83203125" style="1994"/>
    <col min="7" max="7" width="17.6640625" style="1994" customWidth="1"/>
    <col min="8" max="8" width="0" style="1994" hidden="1" customWidth="1"/>
    <col min="9" max="9" width="5" style="1994" customWidth="1"/>
    <col min="10" max="10" width="9.83203125" style="1994"/>
    <col min="11" max="11" width="6.83203125" style="1994" customWidth="1"/>
    <col min="12" max="16384" width="9.83203125" style="1994"/>
  </cols>
  <sheetData>
    <row r="1" spans="1:12" ht="19.5" customHeight="1">
      <c r="A1" s="3626" t="s">
        <v>359</v>
      </c>
      <c r="B1" s="3626"/>
      <c r="C1" s="3626"/>
      <c r="D1" s="3626"/>
      <c r="E1" s="3626"/>
      <c r="F1" s="3626"/>
      <c r="G1" s="3626"/>
    </row>
    <row r="2" spans="1:12" ht="9" customHeight="1">
      <c r="A2" s="1995"/>
      <c r="B2" s="1995"/>
      <c r="C2" s="1995"/>
      <c r="D2" s="1995"/>
      <c r="E2" s="1995"/>
    </row>
    <row r="3" spans="1:12" ht="12" customHeight="1">
      <c r="A3" s="3627" t="s">
        <v>239</v>
      </c>
      <c r="B3" s="3627"/>
      <c r="C3" s="3627"/>
      <c r="D3" s="3627"/>
      <c r="E3" s="3627"/>
      <c r="F3" s="3627"/>
      <c r="G3" s="3627"/>
      <c r="L3" s="1996" t="s">
        <v>396</v>
      </c>
    </row>
    <row r="4" spans="1:12" ht="11.25" customHeight="1">
      <c r="A4" s="3627" t="s">
        <v>259</v>
      </c>
      <c r="B4" s="3627"/>
      <c r="C4" s="3627"/>
      <c r="D4" s="3627"/>
      <c r="E4" s="3627"/>
      <c r="F4" s="3627"/>
      <c r="G4" s="3627"/>
      <c r="H4" s="1996" t="s">
        <v>396</v>
      </c>
    </row>
    <row r="5" spans="1:12" ht="11.25" customHeight="1">
      <c r="A5" s="3627" t="s">
        <v>1019</v>
      </c>
      <c r="B5" s="3627"/>
      <c r="C5" s="3627"/>
      <c r="D5" s="3627"/>
      <c r="E5" s="3627"/>
      <c r="F5" s="3627"/>
      <c r="G5" s="3627"/>
    </row>
    <row r="6" spans="1:12" ht="9" customHeight="1">
      <c r="A6" s="1997"/>
      <c r="B6" s="1997"/>
      <c r="C6" s="1997"/>
      <c r="D6" s="1997"/>
      <c r="E6" s="1997"/>
      <c r="F6" s="1997"/>
      <c r="G6" s="1997"/>
    </row>
    <row r="7" spans="1:12" ht="12.75" customHeight="1">
      <c r="A7" s="3625" t="s">
        <v>836</v>
      </c>
      <c r="B7" s="3625"/>
      <c r="C7" s="3625"/>
      <c r="D7" s="3625"/>
      <c r="E7" s="3625"/>
      <c r="F7" s="3625"/>
      <c r="G7" s="3625"/>
    </row>
    <row r="8" spans="1:12" ht="14.1" customHeight="1">
      <c r="A8" s="1998"/>
      <c r="B8" s="1999"/>
      <c r="C8" s="2000"/>
      <c r="D8" s="2001" t="s">
        <v>261</v>
      </c>
      <c r="E8" s="1999"/>
      <c r="F8" s="1999"/>
      <c r="G8" s="2002"/>
      <c r="H8" s="2003"/>
      <c r="I8" s="2004"/>
    </row>
    <row r="9" spans="1:12" ht="14.1" customHeight="1">
      <c r="A9" s="2005" t="s">
        <v>262</v>
      </c>
      <c r="B9" s="2006" t="s">
        <v>711</v>
      </c>
      <c r="C9" s="2007"/>
      <c r="D9" s="2008" t="s">
        <v>243</v>
      </c>
      <c r="E9" s="2009" t="s">
        <v>244</v>
      </c>
      <c r="F9" s="2009" t="s">
        <v>245</v>
      </c>
      <c r="G9" s="2010" t="s">
        <v>246</v>
      </c>
      <c r="H9" s="2011"/>
      <c r="I9" s="2004"/>
    </row>
    <row r="10" spans="1:12" ht="14.1" customHeight="1">
      <c r="A10" s="2012" t="s">
        <v>263</v>
      </c>
      <c r="B10" s="2013">
        <f>SUM(B11+B19+B27+B38+B41+B47)</f>
        <v>1235</v>
      </c>
      <c r="C10" s="2014" t="s">
        <v>248</v>
      </c>
      <c r="D10" s="2015">
        <f>SUM(D11+D19+D27+D38+D41+D47)</f>
        <v>57</v>
      </c>
      <c r="E10" s="2016">
        <f>SUM(E11+E19+E27+E38+E41+E47)</f>
        <v>400</v>
      </c>
      <c r="F10" s="2016">
        <f>SUM(F11+F19+F27+F38+F41+F47)</f>
        <v>440</v>
      </c>
      <c r="G10" s="2016">
        <f>SUM(G11+G19+G27+G38+G41+G47)</f>
        <v>338</v>
      </c>
      <c r="H10" s="2017"/>
      <c r="I10" s="2004"/>
    </row>
    <row r="11" spans="1:12" ht="14.1" customHeight="1">
      <c r="A11" s="2012" t="s">
        <v>264</v>
      </c>
      <c r="B11" s="2018">
        <f t="shared" ref="B11:B18" si="0">SUM(D11:G11)</f>
        <v>115</v>
      </c>
      <c r="C11" s="2014"/>
      <c r="D11" s="2019">
        <f>SUM(D12:D18)</f>
        <v>8</v>
      </c>
      <c r="E11" s="2019">
        <f>SUM(E12:E18)</f>
        <v>33</v>
      </c>
      <c r="F11" s="2019">
        <f>SUM(F12:F18)</f>
        <v>66</v>
      </c>
      <c r="G11" s="2019">
        <f>SUM(G12:G18)</f>
        <v>8</v>
      </c>
      <c r="H11" s="2017"/>
      <c r="I11" s="2004"/>
    </row>
    <row r="12" spans="1:12" ht="14.1" customHeight="1">
      <c r="A12" s="2020" t="s">
        <v>265</v>
      </c>
      <c r="B12" s="2021">
        <f t="shared" si="0"/>
        <v>14</v>
      </c>
      <c r="C12" s="2022"/>
      <c r="D12" s="2023">
        <v>1</v>
      </c>
      <c r="E12" s="2024"/>
      <c r="F12" s="2025">
        <v>13</v>
      </c>
      <c r="G12" s="2024"/>
      <c r="H12" s="2017"/>
      <c r="I12" s="2004"/>
    </row>
    <row r="13" spans="1:12" ht="14.1" customHeight="1">
      <c r="A13" s="2020" t="s">
        <v>266</v>
      </c>
      <c r="B13" s="2021">
        <f t="shared" si="0"/>
        <v>2</v>
      </c>
      <c r="C13" s="2022"/>
      <c r="D13" s="2023"/>
      <c r="E13" s="2024"/>
      <c r="F13" s="2025">
        <v>2</v>
      </c>
      <c r="G13" s="2024"/>
      <c r="H13" s="2017"/>
      <c r="I13" s="2004"/>
    </row>
    <row r="14" spans="1:12" ht="14.1" customHeight="1">
      <c r="A14" s="2020" t="s">
        <v>267</v>
      </c>
      <c r="B14" s="2021">
        <f t="shared" si="0"/>
        <v>10</v>
      </c>
      <c r="C14" s="2022"/>
      <c r="D14" s="2023"/>
      <c r="E14" s="2024">
        <v>1</v>
      </c>
      <c r="F14" s="2025">
        <v>9</v>
      </c>
      <c r="G14" s="2024"/>
      <c r="H14" s="2017"/>
      <c r="I14" s="2004"/>
    </row>
    <row r="15" spans="1:12" ht="14.1" customHeight="1">
      <c r="A15" s="2020" t="s">
        <v>268</v>
      </c>
      <c r="B15" s="2021">
        <f t="shared" si="0"/>
        <v>39</v>
      </c>
      <c r="C15" s="2022"/>
      <c r="D15" s="2023">
        <v>2</v>
      </c>
      <c r="E15" s="2024">
        <v>13</v>
      </c>
      <c r="F15" s="2025">
        <v>20</v>
      </c>
      <c r="G15" s="2024">
        <v>4</v>
      </c>
      <c r="H15" s="2017"/>
      <c r="I15" s="2004"/>
    </row>
    <row r="16" spans="1:12" ht="14.1" customHeight="1">
      <c r="A16" s="2020" t="s">
        <v>276</v>
      </c>
      <c r="B16" s="2021">
        <f t="shared" si="0"/>
        <v>19</v>
      </c>
      <c r="C16" s="2022"/>
      <c r="D16" s="2023">
        <v>2</v>
      </c>
      <c r="E16" s="2024">
        <v>2</v>
      </c>
      <c r="F16" s="2025">
        <v>14</v>
      </c>
      <c r="G16" s="2024">
        <v>1</v>
      </c>
      <c r="H16" s="2017"/>
      <c r="I16" s="2004"/>
    </row>
    <row r="17" spans="1:49" ht="14.1" customHeight="1">
      <c r="A17" s="2020" t="s">
        <v>277</v>
      </c>
      <c r="B17" s="2021">
        <f t="shared" si="0"/>
        <v>19</v>
      </c>
      <c r="C17" s="2022"/>
      <c r="D17" s="2023">
        <v>2</v>
      </c>
      <c r="E17" s="2024">
        <v>12</v>
      </c>
      <c r="F17" s="2025">
        <v>3</v>
      </c>
      <c r="G17" s="2024">
        <v>2</v>
      </c>
      <c r="H17" s="2017"/>
      <c r="I17" s="2004"/>
    </row>
    <row r="18" spans="1:49" ht="14.1" customHeight="1">
      <c r="A18" s="2020" t="s">
        <v>278</v>
      </c>
      <c r="B18" s="2021">
        <f t="shared" si="0"/>
        <v>12</v>
      </c>
      <c r="C18" s="2022"/>
      <c r="D18" s="2023">
        <v>1</v>
      </c>
      <c r="E18" s="2024">
        <v>5</v>
      </c>
      <c r="F18" s="2025">
        <v>5</v>
      </c>
      <c r="G18" s="2024">
        <v>1</v>
      </c>
      <c r="H18" s="2017"/>
      <c r="I18" s="2004"/>
    </row>
    <row r="19" spans="1:49" ht="14.1" customHeight="1">
      <c r="A19" s="2012" t="s">
        <v>279</v>
      </c>
      <c r="B19" s="2013">
        <f>SUM(B20:B26)</f>
        <v>519</v>
      </c>
      <c r="C19" s="2014"/>
      <c r="D19" s="2026">
        <f>SUM(D20:D26)</f>
        <v>24</v>
      </c>
      <c r="E19" s="2026">
        <f>SUM(E20:E26)</f>
        <v>124</v>
      </c>
      <c r="F19" s="2026">
        <f>SUM(F20:F26)</f>
        <v>142</v>
      </c>
      <c r="G19" s="2026">
        <f>SUM(G20:G26)</f>
        <v>229</v>
      </c>
      <c r="H19" s="2017"/>
      <c r="I19" s="2004"/>
    </row>
    <row r="20" spans="1:49" ht="14.1" customHeight="1">
      <c r="A20" s="2027" t="s">
        <v>280</v>
      </c>
      <c r="B20" s="2021">
        <f t="shared" ref="B20:B49" si="1">SUM(D20:G20)</f>
        <v>13</v>
      </c>
      <c r="C20" s="2028"/>
      <c r="D20" s="2029">
        <v>3</v>
      </c>
      <c r="E20" s="2030">
        <v>1</v>
      </c>
      <c r="F20" s="2031">
        <v>4</v>
      </c>
      <c r="G20" s="2030">
        <v>5</v>
      </c>
      <c r="H20" s="2017"/>
      <c r="I20" s="2004"/>
    </row>
    <row r="21" spans="1:49" ht="14.1" customHeight="1">
      <c r="A21" s="2020" t="s">
        <v>281</v>
      </c>
      <c r="B21" s="2021">
        <f t="shared" si="1"/>
        <v>21</v>
      </c>
      <c r="C21" s="2022"/>
      <c r="D21" s="2025">
        <v>3</v>
      </c>
      <c r="E21" s="2023">
        <v>2</v>
      </c>
      <c r="F21" s="2025">
        <v>14</v>
      </c>
      <c r="G21" s="2024">
        <v>2</v>
      </c>
      <c r="H21" s="2017"/>
      <c r="I21" s="2004"/>
      <c r="J21" s="2032"/>
      <c r="K21" s="2032"/>
      <c r="L21" s="2032"/>
      <c r="M21" s="2032"/>
      <c r="N21" s="2032"/>
      <c r="O21" s="2032"/>
      <c r="P21" s="2032"/>
      <c r="Q21" s="2032"/>
      <c r="R21" s="2032"/>
      <c r="S21" s="2032"/>
      <c r="T21" s="2032"/>
      <c r="U21" s="2032"/>
      <c r="V21" s="2032"/>
      <c r="W21" s="2032"/>
      <c r="X21" s="2032"/>
      <c r="Y21" s="2032"/>
      <c r="Z21" s="2032"/>
      <c r="AA21" s="2032"/>
      <c r="AB21" s="2032"/>
      <c r="AC21" s="2032"/>
      <c r="AD21" s="2032"/>
      <c r="AE21" s="2032"/>
      <c r="AF21" s="2032"/>
      <c r="AG21" s="2032"/>
      <c r="AH21" s="2032"/>
      <c r="AI21" s="2032"/>
      <c r="AJ21" s="2032"/>
      <c r="AK21" s="2032"/>
      <c r="AL21" s="2032"/>
      <c r="AM21" s="2032"/>
      <c r="AN21" s="2032"/>
      <c r="AO21" s="2032"/>
      <c r="AP21" s="2032"/>
      <c r="AQ21" s="2032"/>
      <c r="AR21" s="2032"/>
      <c r="AS21" s="2032"/>
      <c r="AT21" s="2032"/>
      <c r="AU21" s="2032"/>
      <c r="AV21" s="2032"/>
      <c r="AW21" s="2032"/>
    </row>
    <row r="22" spans="1:49" ht="14.1" customHeight="1">
      <c r="A22" s="2020" t="s">
        <v>282</v>
      </c>
      <c r="B22" s="2021">
        <f t="shared" si="1"/>
        <v>302</v>
      </c>
      <c r="C22" s="2022"/>
      <c r="D22" s="2025">
        <v>7</v>
      </c>
      <c r="E22" s="2025">
        <v>108</v>
      </c>
      <c r="F22" s="2025">
        <v>82</v>
      </c>
      <c r="G22" s="2025">
        <v>105</v>
      </c>
      <c r="H22" s="2017"/>
      <c r="I22" s="2004"/>
    </row>
    <row r="23" spans="1:49" ht="14.1" customHeight="1">
      <c r="A23" s="2020" t="s">
        <v>283</v>
      </c>
      <c r="B23" s="2021">
        <f t="shared" si="1"/>
        <v>23</v>
      </c>
      <c r="C23" s="2022"/>
      <c r="D23" s="2025">
        <v>4</v>
      </c>
      <c r="E23" s="2023">
        <v>2</v>
      </c>
      <c r="F23" s="2025">
        <v>10</v>
      </c>
      <c r="G23" s="2024">
        <v>7</v>
      </c>
      <c r="H23" s="2017"/>
      <c r="I23" s="2004"/>
    </row>
    <row r="24" spans="1:49" ht="14.1" customHeight="1">
      <c r="A24" s="2020" t="s">
        <v>284</v>
      </c>
      <c r="B24" s="2021">
        <f t="shared" si="1"/>
        <v>127</v>
      </c>
      <c r="C24" s="2022"/>
      <c r="D24" s="2033">
        <v>3</v>
      </c>
      <c r="E24" s="2034">
        <v>1</v>
      </c>
      <c r="F24" s="2034">
        <v>15</v>
      </c>
      <c r="G24" s="2034">
        <v>108</v>
      </c>
      <c r="H24" s="2017"/>
      <c r="I24" s="2004"/>
    </row>
    <row r="25" spans="1:49" ht="14.1" customHeight="1">
      <c r="A25" s="2020" t="s">
        <v>285</v>
      </c>
      <c r="B25" s="2021">
        <f t="shared" si="1"/>
        <v>5</v>
      </c>
      <c r="C25" s="2022"/>
      <c r="D25" s="2025">
        <v>1</v>
      </c>
      <c r="E25" s="2023"/>
      <c r="F25" s="2025">
        <v>4</v>
      </c>
      <c r="G25" s="2024"/>
      <c r="H25" s="2017"/>
      <c r="I25" s="2004"/>
    </row>
    <row r="26" spans="1:49" ht="14.1" customHeight="1">
      <c r="A26" s="2020" t="s">
        <v>286</v>
      </c>
      <c r="B26" s="2021">
        <f t="shared" si="1"/>
        <v>28</v>
      </c>
      <c r="C26" s="2022"/>
      <c r="D26" s="2025">
        <v>3</v>
      </c>
      <c r="E26" s="2023">
        <v>10</v>
      </c>
      <c r="F26" s="2025">
        <v>13</v>
      </c>
      <c r="G26" s="2024">
        <v>2</v>
      </c>
      <c r="H26" s="2017"/>
      <c r="I26" s="2004"/>
    </row>
    <row r="27" spans="1:49" ht="14.1" customHeight="1">
      <c r="A27" s="2012" t="s">
        <v>287</v>
      </c>
      <c r="B27" s="2013">
        <f t="shared" si="1"/>
        <v>187</v>
      </c>
      <c r="C27" s="2014"/>
      <c r="D27" s="2019">
        <f>SUM(D28:D37)</f>
        <v>15</v>
      </c>
      <c r="E27" s="2019">
        <f>SUM(E28:E37)</f>
        <v>82</v>
      </c>
      <c r="F27" s="2019">
        <f>SUM(F28:F37)</f>
        <v>67</v>
      </c>
      <c r="G27" s="2019">
        <f>SUM(G28:G37)</f>
        <v>23</v>
      </c>
      <c r="H27" s="2017"/>
      <c r="I27" s="2004"/>
    </row>
    <row r="28" spans="1:49" ht="14.1" customHeight="1">
      <c r="A28" s="2027" t="s">
        <v>288</v>
      </c>
      <c r="B28" s="2021">
        <f t="shared" si="1"/>
        <v>11</v>
      </c>
      <c r="C28" s="2028"/>
      <c r="D28" s="3259">
        <v>1</v>
      </c>
      <c r="E28" s="2035">
        <v>6</v>
      </c>
      <c r="F28" s="2035">
        <v>4</v>
      </c>
      <c r="G28" s="2036"/>
      <c r="H28" s="2017"/>
      <c r="I28" s="2004"/>
    </row>
    <row r="29" spans="1:49" ht="14.1" customHeight="1">
      <c r="A29" s="2020" t="s">
        <v>289</v>
      </c>
      <c r="B29" s="2021">
        <f t="shared" si="1"/>
        <v>13</v>
      </c>
      <c r="C29" s="2022"/>
      <c r="D29" s="2025">
        <v>1</v>
      </c>
      <c r="E29" s="2023">
        <v>8</v>
      </c>
      <c r="F29" s="2025"/>
      <c r="G29" s="2024">
        <v>4</v>
      </c>
      <c r="H29" s="2037"/>
      <c r="I29" s="2038"/>
      <c r="J29" s="1995"/>
      <c r="K29" s="1995"/>
      <c r="L29" s="1995"/>
      <c r="M29" s="1995"/>
      <c r="N29" s="1995"/>
      <c r="O29" s="1995"/>
      <c r="P29" s="1995"/>
      <c r="Q29" s="1995"/>
      <c r="R29" s="1995"/>
      <c r="S29" s="1995"/>
      <c r="T29" s="1995"/>
      <c r="U29" s="1995"/>
      <c r="V29" s="1995"/>
      <c r="W29" s="1995"/>
      <c r="X29" s="1995"/>
      <c r="Y29" s="1995"/>
      <c r="Z29" s="1995"/>
      <c r="AA29" s="1995"/>
      <c r="AB29" s="1995"/>
      <c r="AC29" s="1995"/>
      <c r="AD29" s="1995"/>
      <c r="AE29" s="1995"/>
      <c r="AF29" s="1995"/>
      <c r="AG29" s="1995"/>
      <c r="AH29" s="1995"/>
      <c r="AI29" s="1995"/>
      <c r="AJ29" s="1995"/>
      <c r="AK29" s="1995"/>
      <c r="AL29" s="1995"/>
      <c r="AM29" s="1995"/>
      <c r="AN29" s="1995"/>
      <c r="AO29" s="1995"/>
      <c r="AP29" s="1995"/>
      <c r="AQ29" s="1995"/>
      <c r="AR29" s="1995"/>
      <c r="AS29" s="1995"/>
      <c r="AT29" s="1995"/>
      <c r="AU29" s="1995"/>
      <c r="AV29" s="1995"/>
    </row>
    <row r="30" spans="1:49" ht="14.1" customHeight="1">
      <c r="A30" s="2020" t="s">
        <v>290</v>
      </c>
      <c r="B30" s="2021">
        <f t="shared" si="1"/>
        <v>26</v>
      </c>
      <c r="C30" s="2022"/>
      <c r="D30" s="2025">
        <v>3</v>
      </c>
      <c r="E30" s="2023">
        <v>14</v>
      </c>
      <c r="F30" s="2025">
        <v>7</v>
      </c>
      <c r="G30" s="2024">
        <v>2</v>
      </c>
      <c r="H30" s="2037"/>
      <c r="I30" s="2038"/>
      <c r="J30" s="1995"/>
      <c r="K30" s="1995"/>
      <c r="L30" s="1995"/>
      <c r="M30" s="1995"/>
      <c r="N30" s="1995"/>
      <c r="O30" s="1995"/>
      <c r="P30" s="1995"/>
      <c r="Q30" s="1995"/>
      <c r="R30" s="1995"/>
      <c r="S30" s="1995"/>
      <c r="T30" s="1995"/>
      <c r="U30" s="1995"/>
      <c r="V30" s="1995"/>
      <c r="W30" s="1995"/>
      <c r="X30" s="1995"/>
      <c r="Y30" s="1995"/>
      <c r="Z30" s="1995"/>
      <c r="AA30" s="1995"/>
      <c r="AB30" s="1995"/>
      <c r="AC30" s="1995"/>
      <c r="AD30" s="1995"/>
      <c r="AE30" s="1995"/>
      <c r="AF30" s="1995"/>
      <c r="AG30" s="1995"/>
      <c r="AH30" s="1995"/>
      <c r="AI30" s="1995"/>
      <c r="AJ30" s="1995"/>
      <c r="AK30" s="1995"/>
      <c r="AL30" s="1995"/>
      <c r="AM30" s="1995"/>
      <c r="AN30" s="1995"/>
      <c r="AO30" s="1995"/>
      <c r="AP30" s="1995"/>
      <c r="AQ30" s="1995"/>
      <c r="AR30" s="1995"/>
      <c r="AS30" s="1995"/>
      <c r="AT30" s="1995"/>
      <c r="AU30" s="1995"/>
      <c r="AV30" s="1995"/>
    </row>
    <row r="31" spans="1:49" ht="14.1" customHeight="1">
      <c r="A31" s="2020" t="s">
        <v>291</v>
      </c>
      <c r="B31" s="2021">
        <f t="shared" si="1"/>
        <v>17</v>
      </c>
      <c r="C31" s="2022"/>
      <c r="D31" s="2025"/>
      <c r="E31" s="2023">
        <v>13</v>
      </c>
      <c r="F31" s="2025">
        <v>4</v>
      </c>
      <c r="G31" s="2024"/>
      <c r="H31" s="2037"/>
      <c r="I31" s="2038"/>
      <c r="J31" s="1995"/>
      <c r="K31" s="1995"/>
      <c r="L31" s="1995"/>
      <c r="M31" s="1995"/>
      <c r="N31" s="1995"/>
      <c r="O31" s="1995"/>
      <c r="P31" s="1995"/>
      <c r="Q31" s="1995"/>
      <c r="R31" s="1995"/>
      <c r="S31" s="1995"/>
      <c r="T31" s="1995"/>
      <c r="U31" s="1995"/>
      <c r="V31" s="1995"/>
      <c r="W31" s="1995"/>
      <c r="X31" s="1995"/>
      <c r="Y31" s="1995"/>
      <c r="Z31" s="1995"/>
      <c r="AA31" s="1995"/>
      <c r="AB31" s="1995"/>
      <c r="AC31" s="1995"/>
      <c r="AD31" s="1995"/>
      <c r="AE31" s="1995"/>
      <c r="AF31" s="1995"/>
      <c r="AG31" s="1995"/>
      <c r="AH31" s="1995"/>
      <c r="AI31" s="1995"/>
      <c r="AJ31" s="1995"/>
      <c r="AK31" s="1995"/>
      <c r="AL31" s="1995"/>
      <c r="AM31" s="1995"/>
      <c r="AN31" s="1995"/>
      <c r="AO31" s="1995"/>
      <c r="AP31" s="1995"/>
      <c r="AQ31" s="1995"/>
      <c r="AR31" s="1995"/>
      <c r="AS31" s="1995"/>
      <c r="AT31" s="1995"/>
      <c r="AU31" s="1995"/>
      <c r="AV31" s="1995"/>
    </row>
    <row r="32" spans="1:49" ht="14.1" customHeight="1">
      <c r="A32" s="2020" t="s">
        <v>292</v>
      </c>
      <c r="B32" s="2021">
        <f t="shared" si="1"/>
        <v>18</v>
      </c>
      <c r="C32" s="2022"/>
      <c r="D32" s="2025">
        <v>1</v>
      </c>
      <c r="E32" s="2023">
        <v>1</v>
      </c>
      <c r="F32" s="2025">
        <v>11</v>
      </c>
      <c r="G32" s="2024">
        <v>5</v>
      </c>
      <c r="H32" s="2037"/>
      <c r="I32" s="2038"/>
      <c r="J32" s="1995"/>
      <c r="K32" s="1995"/>
      <c r="L32" s="1995"/>
      <c r="M32" s="1995"/>
      <c r="N32" s="1995"/>
      <c r="O32" s="1995"/>
      <c r="P32" s="1995"/>
      <c r="Q32" s="1995"/>
      <c r="R32" s="1995"/>
      <c r="S32" s="1995"/>
      <c r="T32" s="1995"/>
      <c r="U32" s="1995"/>
      <c r="V32" s="1995"/>
      <c r="W32" s="1995"/>
      <c r="X32" s="1995"/>
      <c r="Y32" s="1995"/>
      <c r="Z32" s="1995"/>
      <c r="AA32" s="1995"/>
      <c r="AB32" s="1995"/>
      <c r="AC32" s="1995"/>
      <c r="AD32" s="1995"/>
      <c r="AE32" s="1995"/>
      <c r="AF32" s="1995"/>
      <c r="AG32" s="1995"/>
      <c r="AH32" s="1995"/>
      <c r="AI32" s="1995"/>
      <c r="AJ32" s="1995"/>
      <c r="AK32" s="1995"/>
      <c r="AL32" s="1995"/>
      <c r="AM32" s="1995"/>
      <c r="AN32" s="1995"/>
      <c r="AO32" s="1995"/>
      <c r="AP32" s="1995"/>
      <c r="AQ32" s="1995"/>
      <c r="AR32" s="1995"/>
      <c r="AS32" s="1995"/>
      <c r="AT32" s="1995"/>
      <c r="AU32" s="1995"/>
      <c r="AV32" s="1995"/>
    </row>
    <row r="33" spans="1:9" ht="14.1" customHeight="1">
      <c r="A33" s="2020" t="s">
        <v>293</v>
      </c>
      <c r="B33" s="2021">
        <f t="shared" si="1"/>
        <v>7</v>
      </c>
      <c r="C33" s="2022"/>
      <c r="D33" s="2025">
        <v>1</v>
      </c>
      <c r="E33" s="2023">
        <v>4</v>
      </c>
      <c r="F33" s="2025">
        <v>2</v>
      </c>
      <c r="G33" s="2024"/>
      <c r="H33" s="2017"/>
      <c r="I33" s="2004"/>
    </row>
    <row r="34" spans="1:9" ht="14.1" customHeight="1">
      <c r="A34" s="2020" t="s">
        <v>294</v>
      </c>
      <c r="B34" s="2021">
        <f t="shared" si="1"/>
        <v>16</v>
      </c>
      <c r="C34" s="2022"/>
      <c r="D34" s="2025">
        <v>1</v>
      </c>
      <c r="E34" s="2023">
        <v>6</v>
      </c>
      <c r="F34" s="2025">
        <v>6</v>
      </c>
      <c r="G34" s="2024">
        <v>3</v>
      </c>
      <c r="H34" s="2017"/>
      <c r="I34" s="2004"/>
    </row>
    <row r="35" spans="1:9" ht="14.1" customHeight="1">
      <c r="A35" s="2020" t="s">
        <v>295</v>
      </c>
      <c r="B35" s="2021">
        <f t="shared" si="1"/>
        <v>3</v>
      </c>
      <c r="C35" s="2022"/>
      <c r="D35" s="2025">
        <v>1</v>
      </c>
      <c r="E35" s="2023">
        <v>1</v>
      </c>
      <c r="F35" s="2025"/>
      <c r="G35" s="2024">
        <v>1</v>
      </c>
      <c r="H35" s="2017"/>
      <c r="I35" s="2004"/>
    </row>
    <row r="36" spans="1:9" ht="14.1" customHeight="1">
      <c r="A36" s="2020" t="s">
        <v>296</v>
      </c>
      <c r="B36" s="2021">
        <f t="shared" si="1"/>
        <v>27</v>
      </c>
      <c r="C36" s="2022"/>
      <c r="D36" s="2025">
        <v>1</v>
      </c>
      <c r="E36" s="2023"/>
      <c r="F36" s="2025">
        <v>25</v>
      </c>
      <c r="G36" s="2024">
        <v>1</v>
      </c>
      <c r="H36" s="2017"/>
      <c r="I36" s="2004"/>
    </row>
    <row r="37" spans="1:9" ht="14.1" customHeight="1">
      <c r="A37" s="2020" t="s">
        <v>297</v>
      </c>
      <c r="B37" s="2021">
        <f t="shared" si="1"/>
        <v>49</v>
      </c>
      <c r="C37" s="2022"/>
      <c r="D37" s="2025">
        <v>5</v>
      </c>
      <c r="E37" s="2023">
        <v>29</v>
      </c>
      <c r="F37" s="2025">
        <v>8</v>
      </c>
      <c r="G37" s="2024">
        <v>7</v>
      </c>
      <c r="H37" s="2017"/>
      <c r="I37" s="2004"/>
    </row>
    <row r="38" spans="1:9" ht="14.1" customHeight="1">
      <c r="A38" s="2012" t="s">
        <v>298</v>
      </c>
      <c r="B38" s="2013">
        <f t="shared" si="1"/>
        <v>123</v>
      </c>
      <c r="C38" s="2014"/>
      <c r="D38" s="2039">
        <f>SUM(D39:D40)</f>
        <v>2</v>
      </c>
      <c r="E38" s="2039">
        <v>83</v>
      </c>
      <c r="F38" s="2039">
        <v>25</v>
      </c>
      <c r="G38" s="2039">
        <v>13</v>
      </c>
      <c r="H38" s="2017"/>
      <c r="I38" s="2004"/>
    </row>
    <row r="39" spans="1:9" ht="14.1" customHeight="1">
      <c r="A39" s="2040" t="s">
        <v>299</v>
      </c>
      <c r="B39" s="2021">
        <f t="shared" si="1"/>
        <v>8</v>
      </c>
      <c r="C39" s="2022"/>
      <c r="D39" s="2025">
        <v>1</v>
      </c>
      <c r="E39" s="2023">
        <v>3</v>
      </c>
      <c r="F39" s="2025">
        <v>4</v>
      </c>
      <c r="G39" s="2024"/>
      <c r="H39" s="2017"/>
      <c r="I39" s="2004"/>
    </row>
    <row r="40" spans="1:9" ht="14.1" customHeight="1">
      <c r="A40" s="2020" t="s">
        <v>300</v>
      </c>
      <c r="B40" s="2021">
        <f t="shared" si="1"/>
        <v>115</v>
      </c>
      <c r="C40" s="2022"/>
      <c r="D40" s="2025">
        <v>1</v>
      </c>
      <c r="E40" s="2023">
        <v>80</v>
      </c>
      <c r="F40" s="2025">
        <v>21</v>
      </c>
      <c r="G40" s="2024">
        <v>13</v>
      </c>
      <c r="H40" s="2017"/>
      <c r="I40" s="2004"/>
    </row>
    <row r="41" spans="1:9" ht="14.1" customHeight="1">
      <c r="A41" s="2012" t="s">
        <v>301</v>
      </c>
      <c r="B41" s="2013">
        <f t="shared" si="1"/>
        <v>234</v>
      </c>
      <c r="C41" s="2041"/>
      <c r="D41" s="2042">
        <f>SUM(D42:D46)</f>
        <v>7</v>
      </c>
      <c r="E41" s="2042">
        <f>SUM(E42:E46)</f>
        <v>78</v>
      </c>
      <c r="F41" s="2042">
        <f>SUM(F42:F46)</f>
        <v>111</v>
      </c>
      <c r="G41" s="2042">
        <f>SUM(G42:G46)</f>
        <v>38</v>
      </c>
      <c r="H41" s="2043"/>
    </row>
    <row r="42" spans="1:9" ht="14.1" customHeight="1">
      <c r="A42" s="2027" t="s">
        <v>302</v>
      </c>
      <c r="B42" s="2044">
        <f t="shared" si="1"/>
        <v>76</v>
      </c>
      <c r="C42" s="2028"/>
      <c r="D42" s="2045">
        <v>3</v>
      </c>
      <c r="E42" s="2046">
        <v>39</v>
      </c>
      <c r="F42" s="2045">
        <v>26</v>
      </c>
      <c r="G42" s="2030">
        <v>8</v>
      </c>
      <c r="H42" s="2017"/>
    </row>
    <row r="43" spans="1:9" ht="14.1" customHeight="1">
      <c r="A43" s="2020" t="s">
        <v>303</v>
      </c>
      <c r="B43" s="2021">
        <f t="shared" si="1"/>
        <v>45</v>
      </c>
      <c r="C43" s="2022"/>
      <c r="D43" s="2025">
        <v>3</v>
      </c>
      <c r="E43" s="2023">
        <v>12</v>
      </c>
      <c r="F43" s="2025">
        <v>23</v>
      </c>
      <c r="G43" s="2047">
        <v>7</v>
      </c>
      <c r="H43" s="2017"/>
    </row>
    <row r="44" spans="1:9" ht="14.1" customHeight="1">
      <c r="A44" s="2020" t="s">
        <v>304</v>
      </c>
      <c r="B44" s="2021">
        <f t="shared" si="1"/>
        <v>37</v>
      </c>
      <c r="C44" s="2022"/>
      <c r="D44" s="2022">
        <v>1</v>
      </c>
      <c r="E44" s="2048">
        <v>17</v>
      </c>
      <c r="F44" s="2025">
        <v>18</v>
      </c>
      <c r="G44" s="2049">
        <v>1</v>
      </c>
      <c r="H44" s="2017"/>
    </row>
    <row r="45" spans="1:9" ht="14.1" customHeight="1">
      <c r="A45" s="2020" t="s">
        <v>305</v>
      </c>
      <c r="B45" s="2021">
        <f t="shared" si="1"/>
        <v>4</v>
      </c>
      <c r="C45" s="2022"/>
      <c r="D45" s="2025"/>
      <c r="E45" s="2048"/>
      <c r="F45" s="2025">
        <v>2</v>
      </c>
      <c r="G45" s="2024">
        <v>2</v>
      </c>
      <c r="H45" s="2017"/>
    </row>
    <row r="46" spans="1:9" ht="14.1" customHeight="1">
      <c r="A46" s="2020" t="s">
        <v>306</v>
      </c>
      <c r="B46" s="2021">
        <f t="shared" si="1"/>
        <v>72</v>
      </c>
      <c r="C46" s="2022"/>
      <c r="D46" s="2025"/>
      <c r="E46" s="2048">
        <v>10</v>
      </c>
      <c r="F46" s="2048">
        <v>42</v>
      </c>
      <c r="G46" s="2048">
        <v>20</v>
      </c>
      <c r="H46" s="2017"/>
    </row>
    <row r="47" spans="1:9" ht="14.1" customHeight="1">
      <c r="A47" s="2020" t="s">
        <v>307</v>
      </c>
      <c r="B47" s="2021">
        <f t="shared" si="1"/>
        <v>57</v>
      </c>
      <c r="C47" s="2022"/>
      <c r="D47" s="2025">
        <f>SUM(D48:D49)</f>
        <v>1</v>
      </c>
      <c r="E47" s="2023"/>
      <c r="F47" s="2025">
        <f>SUM(F48:F49)</f>
        <v>29</v>
      </c>
      <c r="G47" s="2025">
        <f>SUM(G48:G49)</f>
        <v>27</v>
      </c>
      <c r="H47" s="2017"/>
    </row>
    <row r="48" spans="1:9" ht="14.1" customHeight="1">
      <c r="A48" s="2050" t="s">
        <v>308</v>
      </c>
      <c r="B48" s="2051">
        <f t="shared" si="1"/>
        <v>44</v>
      </c>
      <c r="C48" s="2052"/>
      <c r="D48" s="2053">
        <v>1</v>
      </c>
      <c r="E48" s="2054"/>
      <c r="F48" s="2053">
        <v>17</v>
      </c>
      <c r="G48" s="2055">
        <v>26</v>
      </c>
      <c r="H48" s="2017"/>
    </row>
    <row r="49" spans="1:8" ht="14.1" customHeight="1">
      <c r="A49" s="2050" t="s">
        <v>309</v>
      </c>
      <c r="B49" s="2051">
        <f t="shared" si="1"/>
        <v>13</v>
      </c>
      <c r="C49" s="2052"/>
      <c r="D49" s="2053"/>
      <c r="E49" s="2054"/>
      <c r="F49" s="2053">
        <v>12</v>
      </c>
      <c r="G49" s="2055">
        <v>1</v>
      </c>
      <c r="H49" s="2017"/>
    </row>
    <row r="50" spans="1:8" ht="17.25" customHeight="1">
      <c r="A50" s="2056" t="s">
        <v>256</v>
      </c>
      <c r="B50" s="2057"/>
      <c r="C50" s="2057"/>
      <c r="D50" s="2057"/>
      <c r="E50" s="2057"/>
      <c r="F50" s="2057"/>
      <c r="G50" s="3258" t="s">
        <v>408</v>
      </c>
      <c r="H50" s="2004"/>
    </row>
    <row r="51" spans="1:8" ht="14.1" customHeight="1">
      <c r="A51" s="2056" t="s">
        <v>257</v>
      </c>
      <c r="B51" s="2057"/>
      <c r="C51" s="2057"/>
      <c r="D51" s="2057"/>
      <c r="E51" s="2057"/>
      <c r="F51" s="2057"/>
      <c r="G51" s="2058"/>
      <c r="H51" s="2004"/>
    </row>
    <row r="52" spans="1:8" ht="14.1" customHeight="1">
      <c r="A52" s="2056" t="s">
        <v>258</v>
      </c>
      <c r="B52" s="2057"/>
      <c r="C52" s="2057"/>
      <c r="D52" s="2057"/>
      <c r="E52" s="2057"/>
      <c r="F52" s="2057"/>
      <c r="G52" s="2057"/>
      <c r="H52" s="2004"/>
    </row>
    <row r="53" spans="1:8" ht="8.1" customHeight="1">
      <c r="A53" s="2004"/>
      <c r="B53" s="2004"/>
      <c r="C53" s="2004"/>
      <c r="D53" s="2004"/>
      <c r="E53" s="2004"/>
      <c r="F53" s="2004"/>
      <c r="G53" s="2004"/>
      <c r="H53" s="2004"/>
    </row>
    <row r="54" spans="1:8" ht="8.1" customHeight="1">
      <c r="A54" s="2004"/>
      <c r="B54" s="2004"/>
      <c r="C54" s="2004"/>
      <c r="D54" s="2004"/>
      <c r="E54" s="2004"/>
      <c r="F54" s="2004"/>
      <c r="G54" s="2004"/>
      <c r="H54" s="2004"/>
    </row>
    <row r="55" spans="1:8" ht="10.5" hidden="1" customHeight="1"/>
    <row r="56" spans="1:8" ht="9" customHeight="1">
      <c r="F56" s="2059"/>
    </row>
    <row r="57" spans="1:8" ht="6.95" customHeight="1"/>
    <row r="60" spans="1:8" ht="6.95" customHeight="1"/>
  </sheetData>
  <sheetProtection password="CA55" sheet="1" objects="1" scenarios="1"/>
  <mergeCells count="5">
    <mergeCell ref="A7:G7"/>
    <mergeCell ref="A1:G1"/>
    <mergeCell ref="A3:G3"/>
    <mergeCell ref="A4:G4"/>
    <mergeCell ref="A5:G5"/>
  </mergeCells>
  <phoneticPr fontId="101" type="noConversion"/>
  <printOptions horizontalCentered="1"/>
  <pageMargins left="0.39370078740157483" right="0.75" top="0.39370078740157483" bottom="1" header="0" footer="0"/>
  <pageSetup orientation="portrait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GO52"/>
  <sheetViews>
    <sheetView showGridLines="0" workbookViewId="0">
      <selection activeCell="C38" sqref="C38"/>
    </sheetView>
  </sheetViews>
  <sheetFormatPr baseColWidth="10" defaultColWidth="6" defaultRowHeight="10.5"/>
  <cols>
    <col min="1" max="1" width="39.83203125" style="2060" customWidth="1"/>
    <col min="2" max="2" width="7.33203125" style="2060" customWidth="1"/>
    <col min="3" max="4" width="6.83203125" style="2060" customWidth="1"/>
    <col min="5" max="6" width="6" style="2060"/>
    <col min="7" max="7" width="6.83203125" style="2060" customWidth="1"/>
    <col min="8" max="8" width="7.1640625" style="2060" customWidth="1"/>
    <col min="9" max="9" width="6.1640625" style="2060" bestFit="1" customWidth="1"/>
    <col min="10" max="10" width="6.83203125" style="2060" customWidth="1"/>
    <col min="11" max="13" width="6" style="2060"/>
    <col min="14" max="14" width="9" style="2060" bestFit="1" customWidth="1"/>
    <col min="15" max="15" width="6" style="2060"/>
    <col min="16" max="16" width="7.5" style="2060" customWidth="1"/>
    <col min="17" max="17" width="0" style="2060" hidden="1" customWidth="1"/>
    <col min="18" max="18" width="2.83203125" style="2060" customWidth="1"/>
    <col min="19" max="16384" width="6" style="2060"/>
  </cols>
  <sheetData>
    <row r="1" spans="1:197" ht="19.5" customHeight="1">
      <c r="A1" s="3631" t="s">
        <v>359</v>
      </c>
      <c r="B1" s="3631"/>
      <c r="C1" s="3631"/>
      <c r="D1" s="3631"/>
      <c r="E1" s="3631"/>
      <c r="F1" s="3631"/>
      <c r="G1" s="3631"/>
      <c r="H1" s="3631"/>
      <c r="I1" s="3631"/>
      <c r="J1" s="3631"/>
      <c r="K1" s="3631"/>
      <c r="L1" s="3631"/>
      <c r="M1" s="3631"/>
      <c r="N1" s="3631"/>
      <c r="O1" s="3631"/>
      <c r="P1" s="3631"/>
    </row>
    <row r="2" spans="1:197" ht="12" customHeight="1">
      <c r="A2" s="3632" t="s">
        <v>310</v>
      </c>
      <c r="B2" s="3632"/>
      <c r="C2" s="3632"/>
      <c r="D2" s="3632"/>
      <c r="E2" s="3632"/>
      <c r="F2" s="3632"/>
      <c r="G2" s="3632"/>
      <c r="H2" s="3632"/>
      <c r="I2" s="3632"/>
      <c r="J2" s="3632"/>
      <c r="K2" s="3632"/>
      <c r="L2" s="3632"/>
      <c r="M2" s="3632"/>
      <c r="N2" s="3632"/>
      <c r="O2" s="3632"/>
      <c r="P2" s="3632"/>
    </row>
    <row r="3" spans="1:197" ht="11.1" customHeight="1">
      <c r="A3" s="3632" t="s">
        <v>757</v>
      </c>
      <c r="B3" s="3632"/>
      <c r="C3" s="3632"/>
      <c r="D3" s="3632"/>
      <c r="E3" s="3632"/>
      <c r="F3" s="3632"/>
      <c r="G3" s="3632"/>
      <c r="H3" s="3632"/>
      <c r="I3" s="3632"/>
      <c r="J3" s="3632"/>
      <c r="K3" s="3632"/>
      <c r="L3" s="3632"/>
      <c r="M3" s="3632"/>
      <c r="N3" s="3632"/>
      <c r="O3" s="3632"/>
      <c r="P3" s="3632"/>
    </row>
    <row r="4" spans="1:197" ht="7.5" customHeight="1">
      <c r="A4" s="2061"/>
      <c r="B4" s="2061"/>
      <c r="C4" s="2061"/>
      <c r="D4" s="2061"/>
      <c r="E4" s="2061"/>
      <c r="F4" s="2061"/>
      <c r="G4" s="2061"/>
      <c r="H4" s="2061"/>
      <c r="I4" s="2061"/>
      <c r="J4" s="2061"/>
      <c r="K4" s="2061"/>
      <c r="L4" s="2061"/>
      <c r="M4" s="2061"/>
      <c r="N4" s="2061"/>
      <c r="O4" s="2061"/>
      <c r="P4" s="2061"/>
    </row>
    <row r="5" spans="1:197" ht="11.1" customHeight="1">
      <c r="A5" s="3633" t="s">
        <v>835</v>
      </c>
      <c r="B5" s="3633"/>
      <c r="C5" s="3633"/>
      <c r="D5" s="3633"/>
      <c r="E5" s="3633"/>
      <c r="F5" s="3633"/>
      <c r="G5" s="3633"/>
      <c r="H5" s="3633"/>
      <c r="I5" s="3633"/>
      <c r="J5" s="3633"/>
      <c r="K5" s="3633"/>
      <c r="L5" s="3633"/>
      <c r="M5" s="3633"/>
      <c r="N5" s="3633"/>
      <c r="O5" s="3633"/>
      <c r="P5" s="3633"/>
    </row>
    <row r="6" spans="1:197" ht="9.75" customHeight="1">
      <c r="A6" s="2062"/>
      <c r="B6" s="2063"/>
      <c r="C6" s="2063"/>
      <c r="D6" s="2064"/>
      <c r="E6" s="2063"/>
      <c r="F6" s="2063"/>
      <c r="G6" s="2064"/>
      <c r="H6" s="2063"/>
      <c r="I6" s="2063"/>
      <c r="J6" s="2064"/>
      <c r="K6" s="2063"/>
      <c r="L6" s="2063"/>
      <c r="M6" s="2064"/>
      <c r="N6" s="2063"/>
      <c r="O6" s="2063"/>
      <c r="P6" s="2065"/>
      <c r="Q6" s="2066"/>
    </row>
    <row r="7" spans="1:197" ht="10.5" customHeight="1">
      <c r="A7" s="2067" t="s">
        <v>396</v>
      </c>
      <c r="B7" s="2068" t="s">
        <v>312</v>
      </c>
      <c r="C7" s="2069"/>
      <c r="D7" s="2070"/>
      <c r="E7" s="2068" t="s">
        <v>313</v>
      </c>
      <c r="F7" s="2069"/>
      <c r="G7" s="2070"/>
      <c r="H7" s="2068" t="s">
        <v>314</v>
      </c>
      <c r="I7" s="2069"/>
      <c r="J7" s="2070"/>
      <c r="K7" s="3628" t="s">
        <v>315</v>
      </c>
      <c r="L7" s="3629"/>
      <c r="M7" s="3634"/>
      <c r="N7" s="3628" t="s">
        <v>316</v>
      </c>
      <c r="O7" s="3629"/>
      <c r="P7" s="3630"/>
      <c r="Q7" s="2071"/>
    </row>
    <row r="8" spans="1:197" ht="9.75" customHeight="1">
      <c r="A8" s="2072" t="s">
        <v>1352</v>
      </c>
      <c r="B8" s="2064"/>
      <c r="C8" s="2073" t="s">
        <v>202</v>
      </c>
      <c r="D8" s="2073" t="s">
        <v>317</v>
      </c>
      <c r="E8" s="2064"/>
      <c r="F8" s="2073" t="s">
        <v>202</v>
      </c>
      <c r="G8" s="2073" t="s">
        <v>317</v>
      </c>
      <c r="H8" s="2074"/>
      <c r="I8" s="2073" t="s">
        <v>202</v>
      </c>
      <c r="J8" s="2073" t="s">
        <v>317</v>
      </c>
      <c r="K8" s="2064"/>
      <c r="L8" s="2073" t="s">
        <v>202</v>
      </c>
      <c r="M8" s="2073" t="s">
        <v>317</v>
      </c>
      <c r="N8" s="2064"/>
      <c r="O8" s="2073" t="s">
        <v>202</v>
      </c>
      <c r="P8" s="2075" t="s">
        <v>317</v>
      </c>
      <c r="Q8" s="2076"/>
    </row>
    <row r="9" spans="1:197" ht="10.5" customHeight="1">
      <c r="A9" s="2077"/>
      <c r="B9" s="2078" t="s">
        <v>475</v>
      </c>
      <c r="C9" s="2078" t="s">
        <v>203</v>
      </c>
      <c r="D9" s="2078" t="s">
        <v>318</v>
      </c>
      <c r="E9" s="2078" t="s">
        <v>475</v>
      </c>
      <c r="F9" s="2078" t="s">
        <v>203</v>
      </c>
      <c r="G9" s="2078" t="s">
        <v>318</v>
      </c>
      <c r="H9" s="2079" t="s">
        <v>475</v>
      </c>
      <c r="I9" s="2078" t="s">
        <v>203</v>
      </c>
      <c r="J9" s="2078" t="s">
        <v>318</v>
      </c>
      <c r="K9" s="2078" t="s">
        <v>475</v>
      </c>
      <c r="L9" s="2078" t="s">
        <v>203</v>
      </c>
      <c r="M9" s="2078" t="s">
        <v>318</v>
      </c>
      <c r="N9" s="2078" t="s">
        <v>475</v>
      </c>
      <c r="O9" s="2078" t="s">
        <v>203</v>
      </c>
      <c r="P9" s="2080" t="s">
        <v>318</v>
      </c>
      <c r="Q9" s="2081"/>
    </row>
    <row r="10" spans="1:197" ht="10.5" hidden="1" customHeight="1">
      <c r="A10" s="2082"/>
      <c r="B10" s="2083"/>
      <c r="C10" s="2083"/>
      <c r="D10" s="2083"/>
      <c r="E10" s="2083"/>
      <c r="F10" s="2083"/>
      <c r="G10" s="2083"/>
      <c r="H10" s="2084"/>
      <c r="I10" s="2083"/>
      <c r="J10" s="2083"/>
      <c r="K10" s="2083"/>
      <c r="L10" s="2083"/>
      <c r="M10" s="2083"/>
      <c r="N10" s="2083"/>
      <c r="O10" s="2083"/>
      <c r="P10" s="2085"/>
      <c r="Q10" s="2086"/>
    </row>
    <row r="11" spans="1:197" ht="15.95" customHeight="1">
      <c r="A11" s="2087" t="s">
        <v>364</v>
      </c>
      <c r="B11" s="2088">
        <f>SUM(B18)</f>
        <v>20</v>
      </c>
      <c r="C11" s="2088">
        <f>SUM(C18)</f>
        <v>17</v>
      </c>
      <c r="D11" s="2088">
        <f>SUM(D18)</f>
        <v>3</v>
      </c>
      <c r="E11" s="2088"/>
      <c r="F11" s="2088"/>
      <c r="G11" s="2088"/>
      <c r="H11" s="2088">
        <f>SUM(H18)</f>
        <v>20</v>
      </c>
      <c r="I11" s="2088">
        <f>SUM(I18)</f>
        <v>17</v>
      </c>
      <c r="J11" s="2088">
        <f>SUM(J18)</f>
        <v>3</v>
      </c>
      <c r="K11" s="2088"/>
      <c r="L11" s="2088"/>
      <c r="M11" s="2088"/>
      <c r="N11" s="2088"/>
      <c r="O11" s="2088"/>
      <c r="P11" s="2089"/>
      <c r="Q11" s="2090"/>
    </row>
    <row r="12" spans="1:197" ht="15.95" customHeight="1">
      <c r="A12" s="2087" t="s">
        <v>365</v>
      </c>
      <c r="B12" s="2088"/>
      <c r="C12" s="2088"/>
      <c r="D12" s="2088"/>
      <c r="E12" s="2088"/>
      <c r="F12" s="2088"/>
      <c r="G12" s="2088"/>
      <c r="H12" s="3149"/>
      <c r="I12" s="2088"/>
      <c r="J12" s="2088"/>
      <c r="K12" s="2088"/>
      <c r="L12" s="2088"/>
      <c r="M12" s="2088"/>
      <c r="N12" s="2088"/>
      <c r="O12" s="2088"/>
      <c r="P12" s="2089"/>
      <c r="Q12" s="2090"/>
    </row>
    <row r="13" spans="1:197" ht="12.95" customHeight="1">
      <c r="A13" s="2091" t="s">
        <v>758</v>
      </c>
      <c r="B13" s="2092"/>
      <c r="C13" s="2092"/>
      <c r="D13" s="2092"/>
      <c r="E13" s="2092"/>
      <c r="F13" s="2093"/>
      <c r="G13" s="2094"/>
      <c r="H13" s="2109"/>
      <c r="I13" s="2109"/>
      <c r="J13" s="2109"/>
      <c r="K13" s="2109"/>
      <c r="L13" s="2109"/>
      <c r="M13" s="2109"/>
      <c r="N13" s="2092"/>
      <c r="O13" s="2094"/>
      <c r="P13" s="2096"/>
      <c r="Q13" s="2097"/>
    </row>
    <row r="14" spans="1:197" ht="12.75" customHeight="1">
      <c r="A14" s="2091" t="s">
        <v>759</v>
      </c>
      <c r="B14" s="2092"/>
      <c r="C14" s="2092"/>
      <c r="D14" s="2092"/>
      <c r="E14" s="2092"/>
      <c r="F14" s="2092"/>
      <c r="G14" s="2092"/>
      <c r="H14" s="2109"/>
      <c r="I14" s="2109"/>
      <c r="J14" s="2109"/>
      <c r="K14" s="2109"/>
      <c r="L14" s="2109"/>
      <c r="M14" s="2109"/>
      <c r="N14" s="2092"/>
      <c r="O14" s="2094"/>
      <c r="P14" s="2094"/>
      <c r="Q14" s="2097"/>
      <c r="GO14" s="2098">
        <f>SUM(E14+H14+K14+N14)</f>
        <v>0</v>
      </c>
    </row>
    <row r="15" spans="1:197" ht="12.75" hidden="1" customHeight="1">
      <c r="A15" s="2099" t="s">
        <v>1147</v>
      </c>
      <c r="B15" s="2100"/>
      <c r="C15" s="2100"/>
      <c r="D15" s="2100"/>
      <c r="E15" s="2100"/>
      <c r="F15" s="2101"/>
      <c r="G15" s="2101"/>
      <c r="H15" s="2109"/>
      <c r="I15" s="2109"/>
      <c r="J15" s="2109"/>
      <c r="K15" s="2109"/>
      <c r="L15" s="2109"/>
      <c r="M15" s="2109"/>
      <c r="N15" s="2100"/>
      <c r="O15" s="2101"/>
      <c r="P15" s="2103"/>
      <c r="Q15" s="2104"/>
    </row>
    <row r="16" spans="1:197" ht="12.75" hidden="1" customHeight="1">
      <c r="A16" s="2099" t="s">
        <v>1148</v>
      </c>
      <c r="B16" s="2100"/>
      <c r="C16" s="2100"/>
      <c r="D16" s="2100"/>
      <c r="E16" s="2101"/>
      <c r="F16" s="2101"/>
      <c r="G16" s="2101"/>
      <c r="H16" s="2109"/>
      <c r="I16" s="2109"/>
      <c r="J16" s="2109"/>
      <c r="K16" s="2109"/>
      <c r="L16" s="2109"/>
      <c r="M16" s="2109"/>
      <c r="N16" s="2101"/>
      <c r="O16" s="2101"/>
      <c r="P16" s="2103"/>
      <c r="Q16" s="2104"/>
    </row>
    <row r="17" spans="1:17" ht="12.95" customHeight="1">
      <c r="A17" s="2105" t="s">
        <v>98</v>
      </c>
      <c r="B17" s="2106"/>
      <c r="C17" s="2106"/>
      <c r="D17" s="2106"/>
      <c r="E17" s="2106"/>
      <c r="F17" s="2107"/>
      <c r="G17" s="2108"/>
      <c r="H17" s="2109"/>
      <c r="I17" s="2109"/>
      <c r="J17" s="2109"/>
      <c r="K17" s="2109"/>
      <c r="L17" s="2109"/>
      <c r="M17" s="2109"/>
      <c r="N17" s="2106"/>
      <c r="O17" s="2108"/>
      <c r="P17" s="2110"/>
      <c r="Q17" s="2104"/>
    </row>
    <row r="18" spans="1:17" ht="12.95" customHeight="1">
      <c r="A18" s="2087" t="s">
        <v>367</v>
      </c>
      <c r="B18" s="2106">
        <f>SUM(B19:B28)</f>
        <v>20</v>
      </c>
      <c r="C18" s="2106">
        <f>SUM(C19:C28)</f>
        <v>17</v>
      </c>
      <c r="D18" s="2106">
        <f>SUM(D19:D28)</f>
        <v>3</v>
      </c>
      <c r="E18" s="2106"/>
      <c r="F18" s="2107"/>
      <c r="G18" s="2108"/>
      <c r="H18" s="2109">
        <f>SUM(H19:H28)</f>
        <v>20</v>
      </c>
      <c r="I18" s="2109">
        <f>SUM(I19:I28)</f>
        <v>17</v>
      </c>
      <c r="J18" s="2109">
        <f>SUM(J19:J28)</f>
        <v>3</v>
      </c>
      <c r="K18" s="2106"/>
      <c r="L18" s="2108"/>
      <c r="M18" s="2108"/>
      <c r="N18" s="2106"/>
      <c r="O18" s="2108"/>
      <c r="P18" s="2110"/>
      <c r="Q18" s="2104"/>
    </row>
    <row r="19" spans="1:17" ht="12.95" customHeight="1">
      <c r="A19" s="2099" t="s">
        <v>1045</v>
      </c>
      <c r="B19" s="2100">
        <f t="shared" ref="B19:D20" si="0">SUM(E19+H19+K19+N19)</f>
        <v>4</v>
      </c>
      <c r="C19" s="2100">
        <f t="shared" si="0"/>
        <v>3</v>
      </c>
      <c r="D19" s="2100">
        <f t="shared" si="0"/>
        <v>1</v>
      </c>
      <c r="E19" s="2100"/>
      <c r="F19" s="2112"/>
      <c r="G19" s="2101"/>
      <c r="H19" s="2111">
        <f>SUM(I19:J19)</f>
        <v>4</v>
      </c>
      <c r="I19" s="2101">
        <v>3</v>
      </c>
      <c r="J19" s="2101">
        <v>1</v>
      </c>
      <c r="K19" s="2100"/>
      <c r="L19" s="2101"/>
      <c r="M19" s="2101"/>
      <c r="N19" s="2100"/>
      <c r="O19" s="2101"/>
      <c r="P19" s="2103"/>
      <c r="Q19" s="2104"/>
    </row>
    <row r="20" spans="1:17" ht="12.95" customHeight="1">
      <c r="A20" s="2099" t="s">
        <v>760</v>
      </c>
      <c r="B20" s="2100">
        <f t="shared" si="0"/>
        <v>9</v>
      </c>
      <c r="C20" s="2100">
        <f t="shared" si="0"/>
        <v>7</v>
      </c>
      <c r="D20" s="2100">
        <f t="shared" si="0"/>
        <v>2</v>
      </c>
      <c r="E20" s="2100"/>
      <c r="F20" s="2101"/>
      <c r="G20" s="2101"/>
      <c r="H20" s="2111">
        <f>SUM(I20:J20)</f>
        <v>9</v>
      </c>
      <c r="I20" s="2101">
        <v>7</v>
      </c>
      <c r="J20" s="2101">
        <v>2</v>
      </c>
      <c r="K20" s="2100"/>
      <c r="L20" s="2101"/>
      <c r="M20" s="2101"/>
      <c r="N20" s="2100"/>
      <c r="O20" s="2101"/>
      <c r="P20" s="2103"/>
      <c r="Q20" s="2104"/>
    </row>
    <row r="21" spans="1:17" ht="12.95" customHeight="1">
      <c r="A21" s="2099" t="s">
        <v>761</v>
      </c>
      <c r="B21" s="2101"/>
      <c r="C21" s="2101"/>
      <c r="D21" s="2101"/>
      <c r="E21" s="2101"/>
      <c r="F21" s="2101"/>
      <c r="G21" s="2101"/>
      <c r="H21" s="2111"/>
      <c r="I21" s="2101"/>
      <c r="J21" s="2101"/>
      <c r="K21" s="2101"/>
      <c r="L21" s="2101"/>
      <c r="M21" s="2101"/>
      <c r="N21" s="2101"/>
      <c r="O21" s="2101"/>
      <c r="P21" s="2103"/>
      <c r="Q21" s="2104"/>
    </row>
    <row r="22" spans="1:17" ht="12.95" customHeight="1">
      <c r="A22" s="2099" t="s">
        <v>762</v>
      </c>
      <c r="B22" s="2101"/>
      <c r="C22" s="2101"/>
      <c r="D22" s="2101"/>
      <c r="E22" s="2101"/>
      <c r="F22" s="2101"/>
      <c r="G22" s="2101"/>
      <c r="H22" s="2111"/>
      <c r="I22" s="2101"/>
      <c r="J22" s="2101"/>
      <c r="K22" s="2101"/>
      <c r="L22" s="2101"/>
      <c r="M22" s="2101"/>
      <c r="N22" s="2101"/>
      <c r="O22" s="2101"/>
      <c r="P22" s="2103"/>
      <c r="Q22" s="2104"/>
    </row>
    <row r="23" spans="1:17" ht="12.75" hidden="1" customHeight="1">
      <c r="A23" s="2099" t="s">
        <v>1172</v>
      </c>
      <c r="B23" s="2100">
        <f t="shared" ref="B23:D24" si="1">SUM(E23+H23+K23+N23)</f>
        <v>0</v>
      </c>
      <c r="C23" s="2100">
        <f t="shared" si="1"/>
        <v>0</v>
      </c>
      <c r="D23" s="2100">
        <f t="shared" si="1"/>
        <v>0</v>
      </c>
      <c r="E23" s="2101"/>
      <c r="F23" s="2101"/>
      <c r="G23" s="2101"/>
      <c r="H23" s="2111">
        <f>SUM(I23:J23)</f>
        <v>0</v>
      </c>
      <c r="I23" s="2101"/>
      <c r="J23" s="2101"/>
      <c r="K23" s="2101"/>
      <c r="L23" s="2101"/>
      <c r="M23" s="2101"/>
      <c r="N23" s="2101"/>
      <c r="O23" s="2101"/>
      <c r="P23" s="2103"/>
      <c r="Q23" s="2104"/>
    </row>
    <row r="24" spans="1:17" ht="12.75" hidden="1" customHeight="1">
      <c r="A24" s="2099" t="s">
        <v>1173</v>
      </c>
      <c r="B24" s="2100">
        <f t="shared" si="1"/>
        <v>0</v>
      </c>
      <c r="C24" s="2100">
        <f t="shared" si="1"/>
        <v>0</v>
      </c>
      <c r="D24" s="2100">
        <f t="shared" si="1"/>
        <v>0</v>
      </c>
      <c r="E24" s="2101"/>
      <c r="F24" s="2101"/>
      <c r="G24" s="2101"/>
      <c r="H24" s="2111">
        <f>SUM(I24:J24)</f>
        <v>0</v>
      </c>
      <c r="I24" s="2101"/>
      <c r="J24" s="2101"/>
      <c r="K24" s="2101"/>
      <c r="L24" s="2101"/>
      <c r="M24" s="2101"/>
      <c r="N24" s="2101"/>
      <c r="O24" s="2101"/>
      <c r="P24" s="2103"/>
      <c r="Q24" s="2104"/>
    </row>
    <row r="25" spans="1:17" ht="12.75" customHeight="1">
      <c r="A25" s="2099" t="s">
        <v>763</v>
      </c>
      <c r="B25" s="2100"/>
      <c r="C25" s="2100"/>
      <c r="D25" s="2100"/>
      <c r="E25" s="2101"/>
      <c r="F25" s="2101"/>
      <c r="G25" s="2101"/>
      <c r="H25" s="2111"/>
      <c r="I25" s="2101"/>
      <c r="J25" s="2101"/>
      <c r="K25" s="2101"/>
      <c r="L25" s="2101"/>
      <c r="M25" s="2101"/>
      <c r="N25" s="2101"/>
      <c r="O25" s="2101"/>
      <c r="P25" s="2103"/>
      <c r="Q25" s="2104"/>
    </row>
    <row r="26" spans="1:17" ht="12.75" customHeight="1">
      <c r="A26" s="2099" t="s">
        <v>764</v>
      </c>
      <c r="B26" s="2100"/>
      <c r="C26" s="2100"/>
      <c r="D26" s="2100"/>
      <c r="E26" s="2101"/>
      <c r="F26" s="2101"/>
      <c r="G26" s="2101"/>
      <c r="H26" s="2111"/>
      <c r="I26" s="2101"/>
      <c r="J26" s="2101"/>
      <c r="K26" s="2101"/>
      <c r="L26" s="2101"/>
      <c r="M26" s="2101"/>
      <c r="N26" s="2101"/>
      <c r="O26" s="2101"/>
      <c r="P26" s="2103"/>
      <c r="Q26" s="2104"/>
    </row>
    <row r="27" spans="1:17" ht="12.75" customHeight="1">
      <c r="A27" s="2099" t="s">
        <v>1054</v>
      </c>
      <c r="B27" s="2100"/>
      <c r="C27" s="2100"/>
      <c r="D27" s="2100"/>
      <c r="E27" s="2101"/>
      <c r="F27" s="2101"/>
      <c r="G27" s="2101"/>
      <c r="H27" s="2111"/>
      <c r="I27" s="2101"/>
      <c r="J27" s="2101"/>
      <c r="K27" s="2101"/>
      <c r="L27" s="2101"/>
      <c r="M27" s="2101"/>
      <c r="N27" s="2101"/>
      <c r="O27" s="2101"/>
      <c r="P27" s="2103"/>
      <c r="Q27" s="2104"/>
    </row>
    <row r="28" spans="1:17" ht="12.75" customHeight="1">
      <c r="A28" s="2099" t="s">
        <v>1315</v>
      </c>
      <c r="B28" s="2100">
        <f>SUM(E28+H28+K28+N28)</f>
        <v>7</v>
      </c>
      <c r="C28" s="2100">
        <f>SUM(F28+I28+L28+O28)</f>
        <v>7</v>
      </c>
      <c r="D28" s="2100"/>
      <c r="E28" s="2101"/>
      <c r="F28" s="2101"/>
      <c r="G28" s="2101"/>
      <c r="H28" s="2111">
        <f>SUM(I28:J28)</f>
        <v>7</v>
      </c>
      <c r="I28" s="2101">
        <v>7</v>
      </c>
      <c r="J28" s="2101"/>
      <c r="K28" s="2101"/>
      <c r="L28" s="2101"/>
      <c r="M28" s="2101"/>
      <c r="N28" s="2101"/>
      <c r="O28" s="2101"/>
      <c r="P28" s="2103"/>
      <c r="Q28" s="2104"/>
    </row>
    <row r="29" spans="1:17" ht="12.75" customHeight="1">
      <c r="A29" s="2099" t="s">
        <v>1316</v>
      </c>
      <c r="B29" s="2100"/>
      <c r="C29" s="2100"/>
      <c r="D29" s="2100"/>
      <c r="E29" s="2101"/>
      <c r="F29" s="2101"/>
      <c r="G29" s="2101"/>
      <c r="H29" s="2111"/>
      <c r="I29" s="2101"/>
      <c r="J29" s="2101"/>
      <c r="K29" s="2101"/>
      <c r="L29" s="2101"/>
      <c r="M29" s="2101"/>
      <c r="N29" s="2101"/>
      <c r="O29" s="2101"/>
      <c r="P29" s="2103"/>
      <c r="Q29" s="2104"/>
    </row>
    <row r="30" spans="1:17" ht="12.75" customHeight="1">
      <c r="A30" s="2099" t="s">
        <v>1317</v>
      </c>
      <c r="B30" s="2100"/>
      <c r="C30" s="2100"/>
      <c r="D30" s="2100"/>
      <c r="E30" s="2101"/>
      <c r="F30" s="2101"/>
      <c r="G30" s="2101"/>
      <c r="H30" s="2111"/>
      <c r="I30" s="2101"/>
      <c r="J30" s="2101"/>
      <c r="K30" s="2101"/>
      <c r="L30" s="2101"/>
      <c r="M30" s="2101"/>
      <c r="N30" s="2101"/>
      <c r="O30" s="2101"/>
      <c r="P30" s="2103"/>
      <c r="Q30" s="2104"/>
    </row>
    <row r="31" spans="1:17" ht="12.75" customHeight="1">
      <c r="A31" s="2099" t="s">
        <v>1413</v>
      </c>
      <c r="B31" s="2100"/>
      <c r="C31" s="2100"/>
      <c r="D31" s="2100"/>
      <c r="E31" s="2101"/>
      <c r="F31" s="2101"/>
      <c r="G31" s="2101"/>
      <c r="H31" s="2111"/>
      <c r="I31" s="2101"/>
      <c r="J31" s="2101"/>
      <c r="K31" s="2101"/>
      <c r="L31" s="2101"/>
      <c r="M31" s="2101"/>
      <c r="N31" s="2101"/>
      <c r="O31" s="2101"/>
      <c r="P31" s="2103"/>
      <c r="Q31" s="2104"/>
    </row>
    <row r="32" spans="1:17" ht="12.75" customHeight="1">
      <c r="A32" s="2099" t="s">
        <v>1318</v>
      </c>
      <c r="B32" s="2100"/>
      <c r="C32" s="2100"/>
      <c r="D32" s="2100"/>
      <c r="E32" s="2101"/>
      <c r="F32" s="2101"/>
      <c r="G32" s="2101"/>
      <c r="H32" s="2111"/>
      <c r="I32" s="2101"/>
      <c r="J32" s="2101"/>
      <c r="K32" s="2101"/>
      <c r="L32" s="2101"/>
      <c r="M32" s="2101"/>
      <c r="N32" s="2101"/>
      <c r="O32" s="2101"/>
      <c r="P32" s="2103"/>
      <c r="Q32" s="2104"/>
    </row>
    <row r="33" spans="1:17" ht="12.75" customHeight="1">
      <c r="A33" s="2099" t="s">
        <v>1090</v>
      </c>
      <c r="B33" s="2100"/>
      <c r="C33" s="2100"/>
      <c r="D33" s="2100"/>
      <c r="E33" s="2101"/>
      <c r="F33" s="2101"/>
      <c r="G33" s="2101"/>
      <c r="H33" s="2111"/>
      <c r="I33" s="2101"/>
      <c r="J33" s="2101"/>
      <c r="K33" s="2101"/>
      <c r="L33" s="2101"/>
      <c r="M33" s="2101"/>
      <c r="N33" s="2101"/>
      <c r="O33" s="2101"/>
      <c r="P33" s="2103"/>
      <c r="Q33" s="2104"/>
    </row>
    <row r="34" spans="1:17" ht="12.75" customHeight="1">
      <c r="A34" s="2087" t="s">
        <v>367</v>
      </c>
      <c r="B34" s="2100"/>
      <c r="C34" s="2100"/>
      <c r="D34" s="2100"/>
      <c r="E34" s="2101"/>
      <c r="F34" s="2101"/>
      <c r="G34" s="2101"/>
      <c r="H34" s="2111"/>
      <c r="I34" s="2101"/>
      <c r="J34" s="2101"/>
      <c r="K34" s="2101"/>
      <c r="L34" s="2101"/>
      <c r="M34" s="2101"/>
      <c r="N34" s="2101"/>
      <c r="O34" s="2101"/>
      <c r="P34" s="2103"/>
      <c r="Q34" s="2104"/>
    </row>
    <row r="35" spans="1:17" ht="12.75" customHeight="1">
      <c r="A35" s="2099" t="s">
        <v>230</v>
      </c>
      <c r="B35" s="2100"/>
      <c r="C35" s="2100"/>
      <c r="D35" s="2100"/>
      <c r="E35" s="2101"/>
      <c r="F35" s="2101"/>
      <c r="G35" s="2101"/>
      <c r="H35" s="2111"/>
      <c r="I35" s="2101"/>
      <c r="J35" s="2101"/>
      <c r="K35" s="2101"/>
      <c r="L35" s="2101"/>
      <c r="M35" s="2101"/>
      <c r="N35" s="2101"/>
      <c r="O35" s="2101"/>
      <c r="P35" s="2103"/>
      <c r="Q35" s="2104"/>
    </row>
    <row r="36" spans="1:17" ht="12.75" customHeight="1">
      <c r="A36" s="2099" t="s">
        <v>485</v>
      </c>
      <c r="B36" s="2100"/>
      <c r="C36" s="2100"/>
      <c r="D36" s="2100"/>
      <c r="E36" s="2101"/>
      <c r="F36" s="2101"/>
      <c r="G36" s="2101"/>
      <c r="H36" s="2111"/>
      <c r="I36" s="2101"/>
      <c r="J36" s="2101"/>
      <c r="K36" s="2101"/>
      <c r="L36" s="2101"/>
      <c r="M36" s="2101"/>
      <c r="N36" s="2101"/>
      <c r="O36" s="2101"/>
      <c r="P36" s="2103"/>
      <c r="Q36" s="2104"/>
    </row>
    <row r="37" spans="1:17" ht="12.75" customHeight="1">
      <c r="A37" s="2099" t="s">
        <v>486</v>
      </c>
      <c r="B37" s="2100"/>
      <c r="C37" s="2100"/>
      <c r="D37" s="2100"/>
      <c r="E37" s="2101"/>
      <c r="F37" s="2101"/>
      <c r="G37" s="2101"/>
      <c r="H37" s="2111"/>
      <c r="I37" s="2101"/>
      <c r="J37" s="2101"/>
      <c r="K37" s="2101"/>
      <c r="L37" s="2101"/>
      <c r="M37" s="2101"/>
      <c r="N37" s="2101"/>
      <c r="O37" s="2101"/>
      <c r="P37" s="2103"/>
      <c r="Q37" s="2104"/>
    </row>
    <row r="38" spans="1:17" ht="12.75" customHeight="1">
      <c r="A38" s="2099" t="s">
        <v>487</v>
      </c>
      <c r="B38" s="2100"/>
      <c r="C38" s="2100"/>
      <c r="D38" s="2100"/>
      <c r="E38" s="2101"/>
      <c r="F38" s="2101"/>
      <c r="G38" s="2101"/>
      <c r="H38" s="2111"/>
      <c r="I38" s="2101"/>
      <c r="J38" s="2101"/>
      <c r="K38" s="2101"/>
      <c r="L38" s="2101"/>
      <c r="M38" s="2101"/>
      <c r="N38" s="2101"/>
      <c r="O38" s="2101"/>
      <c r="P38" s="2103"/>
      <c r="Q38" s="2104"/>
    </row>
    <row r="39" spans="1:17" ht="12.75" customHeight="1">
      <c r="A39" s="2099" t="s">
        <v>481</v>
      </c>
      <c r="B39" s="2100"/>
      <c r="C39" s="2100"/>
      <c r="D39" s="2100"/>
      <c r="E39" s="2101"/>
      <c r="F39" s="2101"/>
      <c r="G39" s="2101"/>
      <c r="H39" s="2111"/>
      <c r="I39" s="2101"/>
      <c r="J39" s="2101"/>
      <c r="K39" s="2101"/>
      <c r="L39" s="2101"/>
      <c r="M39" s="2101"/>
      <c r="N39" s="2101"/>
      <c r="O39" s="2101"/>
      <c r="P39" s="2103"/>
      <c r="Q39" s="2104"/>
    </row>
    <row r="40" spans="1:17" ht="12.75" customHeight="1">
      <c r="A40" s="2099" t="s">
        <v>765</v>
      </c>
      <c r="B40" s="2100"/>
      <c r="C40" s="2100"/>
      <c r="D40" s="2100"/>
      <c r="E40" s="2101"/>
      <c r="F40" s="2101"/>
      <c r="G40" s="2101"/>
      <c r="H40" s="2111"/>
      <c r="I40" s="2101"/>
      <c r="J40" s="2101"/>
      <c r="K40" s="2101"/>
      <c r="L40" s="2101"/>
      <c r="M40" s="2101"/>
      <c r="N40" s="2101"/>
      <c r="O40" s="2101"/>
      <c r="P40" s="2103"/>
      <c r="Q40" s="2104"/>
    </row>
    <row r="41" spans="1:17" ht="12.75" customHeight="1">
      <c r="A41" s="2099" t="s">
        <v>489</v>
      </c>
      <c r="B41" s="2100"/>
      <c r="C41" s="2100"/>
      <c r="D41" s="2100"/>
      <c r="E41" s="2101"/>
      <c r="F41" s="2101"/>
      <c r="G41" s="2101"/>
      <c r="H41" s="2111"/>
      <c r="I41" s="2101"/>
      <c r="J41" s="2101"/>
      <c r="K41" s="2101"/>
      <c r="L41" s="2101"/>
      <c r="M41" s="2101"/>
      <c r="N41" s="2101"/>
      <c r="O41" s="2101"/>
      <c r="P41" s="2103"/>
      <c r="Q41" s="2104"/>
    </row>
    <row r="42" spans="1:17" ht="12.75" customHeight="1">
      <c r="A42" s="2099" t="s">
        <v>490</v>
      </c>
      <c r="B42" s="2100"/>
      <c r="C42" s="2100"/>
      <c r="D42" s="2100"/>
      <c r="E42" s="2101"/>
      <c r="F42" s="2101"/>
      <c r="G42" s="2101"/>
      <c r="H42" s="2111"/>
      <c r="I42" s="2101"/>
      <c r="J42" s="2101"/>
      <c r="K42" s="2101"/>
      <c r="L42" s="2101"/>
      <c r="M42" s="2101"/>
      <c r="N42" s="2101"/>
      <c r="O42" s="2101"/>
      <c r="P42" s="2103"/>
      <c r="Q42" s="2104"/>
    </row>
    <row r="43" spans="1:17" ht="14.1" customHeight="1">
      <c r="A43" s="2116" t="s">
        <v>256</v>
      </c>
      <c r="B43" s="2117"/>
      <c r="C43" s="2117"/>
      <c r="D43" s="2117"/>
      <c r="E43" s="2117"/>
      <c r="F43" s="2117"/>
      <c r="G43" s="2117"/>
      <c r="H43" s="2117"/>
      <c r="I43" s="2117"/>
      <c r="J43" s="2117"/>
      <c r="K43" s="2117"/>
      <c r="L43" s="2117"/>
      <c r="M43" s="2117"/>
      <c r="N43" s="2117"/>
      <c r="O43" s="2116" t="s">
        <v>408</v>
      </c>
      <c r="P43" s="2117"/>
    </row>
    <row r="44" spans="1:17" ht="14.1" customHeight="1">
      <c r="A44" s="2116" t="s">
        <v>1033</v>
      </c>
      <c r="B44" s="2117"/>
      <c r="C44" s="2117"/>
      <c r="D44" s="2117"/>
      <c r="E44" s="2117"/>
      <c r="F44" s="2117"/>
      <c r="G44" s="2117"/>
      <c r="H44" s="2117"/>
      <c r="I44" s="2117"/>
      <c r="J44" s="2117"/>
      <c r="K44" s="2117"/>
      <c r="L44" s="2117"/>
      <c r="M44" s="2117"/>
      <c r="N44" s="2117"/>
      <c r="O44" s="2117"/>
      <c r="P44" s="2117"/>
    </row>
    <row r="45" spans="1:17" ht="9" customHeight="1"/>
    <row r="46" spans="1:17" ht="9" customHeight="1"/>
    <row r="47" spans="1:17" ht="9" customHeight="1"/>
    <row r="48" spans="1:17" ht="9" customHeight="1"/>
    <row r="49" spans="2:7" ht="9" customHeight="1"/>
    <row r="50" spans="2:7" ht="9" customHeight="1"/>
    <row r="51" spans="2:7" ht="9" customHeight="1"/>
    <row r="52" spans="2:7" ht="12" customHeight="1">
      <c r="B52" s="2115"/>
      <c r="C52" s="2115"/>
      <c r="D52" s="2115"/>
      <c r="E52" s="2115"/>
      <c r="F52" s="2115"/>
      <c r="G52" s="2115"/>
    </row>
  </sheetData>
  <sheetProtection password="CA55" sheet="1" objects="1" scenarios="1"/>
  <mergeCells count="6">
    <mergeCell ref="N7:P7"/>
    <mergeCell ref="A1:P1"/>
    <mergeCell ref="A2:P2"/>
    <mergeCell ref="A3:P3"/>
    <mergeCell ref="A5:P5"/>
    <mergeCell ref="K7:M7"/>
  </mergeCells>
  <phoneticPr fontId="101" type="noConversion"/>
  <printOptions horizontalCentered="1"/>
  <pageMargins left="0.39370078740157483" right="0.75" top="0.51181102362204722" bottom="1" header="0.24" footer="0"/>
  <pageSetup orientation="landscape" horizontalDpi="300" verticalDpi="300" r:id="rId1"/>
  <headerFooter alignWithMargins="0">
    <oddHeader xml:space="preserve">&amp;R&amp;"Helv,Negrita"&amp;12&amp;[60
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GO49"/>
  <sheetViews>
    <sheetView showGridLines="0" workbookViewId="0">
      <selection activeCell="C38" sqref="C38"/>
    </sheetView>
  </sheetViews>
  <sheetFormatPr baseColWidth="10" defaultColWidth="6" defaultRowHeight="10.5"/>
  <cols>
    <col min="1" max="1" width="34.33203125" style="2060" customWidth="1"/>
    <col min="2" max="2" width="7.33203125" style="2060" customWidth="1"/>
    <col min="3" max="4" width="6.83203125" style="2060" customWidth="1"/>
    <col min="5" max="6" width="6" style="2060"/>
    <col min="7" max="7" width="6.83203125" style="2060" customWidth="1"/>
    <col min="8" max="8" width="7.1640625" style="2060" customWidth="1"/>
    <col min="9" max="9" width="6.1640625" style="2060" bestFit="1" customWidth="1"/>
    <col min="10" max="10" width="6.83203125" style="2060" customWidth="1"/>
    <col min="11" max="13" width="6" style="2060"/>
    <col min="14" max="14" width="9" style="2060" bestFit="1" customWidth="1"/>
    <col min="15" max="15" width="6" style="2060"/>
    <col min="16" max="16" width="7.5" style="2060" customWidth="1"/>
    <col min="17" max="17" width="0" style="2060" hidden="1" customWidth="1"/>
    <col min="18" max="18" width="2.83203125" style="2060" customWidth="1"/>
    <col min="19" max="16384" width="6" style="2060"/>
  </cols>
  <sheetData>
    <row r="1" spans="1:197" ht="19.5" customHeight="1">
      <c r="A1" s="3631" t="s">
        <v>359</v>
      </c>
      <c r="B1" s="3631"/>
      <c r="C1" s="3631"/>
      <c r="D1" s="3631"/>
      <c r="E1" s="3631"/>
      <c r="F1" s="3631"/>
      <c r="G1" s="3631"/>
      <c r="H1" s="3631"/>
      <c r="I1" s="3631"/>
      <c r="J1" s="3631"/>
      <c r="K1" s="3631"/>
      <c r="L1" s="3631"/>
      <c r="M1" s="3631"/>
      <c r="N1" s="3631"/>
      <c r="O1" s="3631"/>
      <c r="P1" s="3631"/>
    </row>
    <row r="2" spans="1:197" ht="12" customHeight="1">
      <c r="A2" s="3632" t="s">
        <v>310</v>
      </c>
      <c r="B2" s="3632"/>
      <c r="C2" s="3632"/>
      <c r="D2" s="3632"/>
      <c r="E2" s="3632"/>
      <c r="F2" s="3632"/>
      <c r="G2" s="3632"/>
      <c r="H2" s="3632"/>
      <c r="I2" s="3632"/>
      <c r="J2" s="3632"/>
      <c r="K2" s="3632"/>
      <c r="L2" s="3632"/>
      <c r="M2" s="3632"/>
      <c r="N2" s="3632"/>
      <c r="O2" s="3632"/>
      <c r="P2" s="3632"/>
    </row>
    <row r="3" spans="1:197" ht="11.1" customHeight="1">
      <c r="A3" s="3632" t="s">
        <v>460</v>
      </c>
      <c r="B3" s="3632"/>
      <c r="C3" s="3632"/>
      <c r="D3" s="3632"/>
      <c r="E3" s="3632"/>
      <c r="F3" s="3632"/>
      <c r="G3" s="3632"/>
      <c r="H3" s="3632"/>
      <c r="I3" s="3632"/>
      <c r="J3" s="3632"/>
      <c r="K3" s="3632"/>
      <c r="L3" s="3632"/>
      <c r="M3" s="3632"/>
      <c r="N3" s="3632"/>
      <c r="O3" s="3632"/>
      <c r="P3" s="3632"/>
    </row>
    <row r="4" spans="1:197" ht="7.5" customHeight="1">
      <c r="A4" s="2061"/>
      <c r="B4" s="2061"/>
      <c r="C4" s="2061"/>
      <c r="D4" s="2061"/>
      <c r="E4" s="2061"/>
      <c r="F4" s="2061"/>
      <c r="G4" s="2061"/>
      <c r="H4" s="2061"/>
      <c r="I4" s="2061"/>
      <c r="J4" s="2061"/>
      <c r="K4" s="2061"/>
      <c r="L4" s="2061"/>
      <c r="M4" s="2061"/>
      <c r="N4" s="2061"/>
      <c r="O4" s="2061"/>
      <c r="P4" s="2061"/>
    </row>
    <row r="5" spans="1:197" ht="11.1" customHeight="1">
      <c r="A5" s="3633" t="s">
        <v>274</v>
      </c>
      <c r="B5" s="3633"/>
      <c r="C5" s="3633"/>
      <c r="D5" s="3633"/>
      <c r="E5" s="3633"/>
      <c r="F5" s="3633"/>
      <c r="G5" s="3633"/>
      <c r="H5" s="3633"/>
      <c r="I5" s="3633"/>
      <c r="J5" s="3633"/>
      <c r="K5" s="3633"/>
      <c r="L5" s="3633"/>
      <c r="M5" s="3633"/>
      <c r="N5" s="3633"/>
      <c r="O5" s="3633"/>
      <c r="P5" s="3633"/>
    </row>
    <row r="6" spans="1:197" ht="9.75" customHeight="1">
      <c r="A6" s="2062"/>
      <c r="B6" s="2063"/>
      <c r="C6" s="2063"/>
      <c r="D6" s="2064"/>
      <c r="E6" s="2063"/>
      <c r="F6" s="2063"/>
      <c r="G6" s="2064"/>
      <c r="H6" s="2063"/>
      <c r="I6" s="2063"/>
      <c r="J6" s="2064"/>
      <c r="K6" s="2063"/>
      <c r="L6" s="2063"/>
      <c r="M6" s="2064"/>
      <c r="N6" s="2063"/>
      <c r="O6" s="2063"/>
      <c r="P6" s="2065"/>
      <c r="Q6" s="2066"/>
    </row>
    <row r="7" spans="1:197" ht="10.5" customHeight="1">
      <c r="A7" s="2067" t="s">
        <v>396</v>
      </c>
      <c r="B7" s="2068" t="s">
        <v>312</v>
      </c>
      <c r="C7" s="2069"/>
      <c r="D7" s="2070"/>
      <c r="E7" s="2068" t="s">
        <v>313</v>
      </c>
      <c r="F7" s="2069"/>
      <c r="G7" s="2070"/>
      <c r="H7" s="2068" t="s">
        <v>314</v>
      </c>
      <c r="I7" s="2069"/>
      <c r="J7" s="2070"/>
      <c r="K7" s="3628" t="s">
        <v>315</v>
      </c>
      <c r="L7" s="3629"/>
      <c r="M7" s="3634"/>
      <c r="N7" s="3628" t="s">
        <v>316</v>
      </c>
      <c r="O7" s="3629"/>
      <c r="P7" s="3630"/>
      <c r="Q7" s="2071"/>
    </row>
    <row r="8" spans="1:197" ht="9.75" customHeight="1">
      <c r="A8" s="2072" t="s">
        <v>1352</v>
      </c>
      <c r="B8" s="2064"/>
      <c r="C8" s="2073" t="s">
        <v>202</v>
      </c>
      <c r="D8" s="2073" t="s">
        <v>317</v>
      </c>
      <c r="E8" s="2064"/>
      <c r="F8" s="2073" t="s">
        <v>202</v>
      </c>
      <c r="G8" s="2073" t="s">
        <v>317</v>
      </c>
      <c r="H8" s="2074"/>
      <c r="I8" s="2073" t="s">
        <v>202</v>
      </c>
      <c r="J8" s="2073" t="s">
        <v>317</v>
      </c>
      <c r="K8" s="2064"/>
      <c r="L8" s="2073" t="s">
        <v>202</v>
      </c>
      <c r="M8" s="2073" t="s">
        <v>317</v>
      </c>
      <c r="N8" s="2064"/>
      <c r="O8" s="2073" t="s">
        <v>202</v>
      </c>
      <c r="P8" s="2075" t="s">
        <v>317</v>
      </c>
      <c r="Q8" s="2076"/>
    </row>
    <row r="9" spans="1:197" ht="10.5" customHeight="1">
      <c r="A9" s="2077"/>
      <c r="B9" s="2078" t="s">
        <v>475</v>
      </c>
      <c r="C9" s="2078" t="s">
        <v>203</v>
      </c>
      <c r="D9" s="2078" t="s">
        <v>318</v>
      </c>
      <c r="E9" s="2078" t="s">
        <v>475</v>
      </c>
      <c r="F9" s="2078" t="s">
        <v>203</v>
      </c>
      <c r="G9" s="2078" t="s">
        <v>318</v>
      </c>
      <c r="H9" s="2079" t="s">
        <v>475</v>
      </c>
      <c r="I9" s="2078" t="s">
        <v>203</v>
      </c>
      <c r="J9" s="2078" t="s">
        <v>318</v>
      </c>
      <c r="K9" s="2078" t="s">
        <v>475</v>
      </c>
      <c r="L9" s="2078" t="s">
        <v>203</v>
      </c>
      <c r="M9" s="2078" t="s">
        <v>318</v>
      </c>
      <c r="N9" s="2078" t="s">
        <v>475</v>
      </c>
      <c r="O9" s="2078" t="s">
        <v>203</v>
      </c>
      <c r="P9" s="2080" t="s">
        <v>318</v>
      </c>
      <c r="Q9" s="2081"/>
    </row>
    <row r="10" spans="1:197" ht="10.5" hidden="1" customHeight="1">
      <c r="A10" s="2082"/>
      <c r="B10" s="2083"/>
      <c r="C10" s="2083"/>
      <c r="D10" s="2083"/>
      <c r="E10" s="2083"/>
      <c r="F10" s="2083"/>
      <c r="G10" s="2083"/>
      <c r="H10" s="2084"/>
      <c r="I10" s="2083"/>
      <c r="J10" s="2083"/>
      <c r="K10" s="2083"/>
      <c r="L10" s="2083"/>
      <c r="M10" s="2083"/>
      <c r="N10" s="2083"/>
      <c r="O10" s="2083"/>
      <c r="P10" s="2085"/>
      <c r="Q10" s="2086"/>
    </row>
    <row r="11" spans="1:197" ht="15.95" customHeight="1">
      <c r="A11" s="2087" t="s">
        <v>1384</v>
      </c>
      <c r="B11" s="2088">
        <f>SUM(C11+D11)</f>
        <v>1108</v>
      </c>
      <c r="C11" s="2088">
        <f t="shared" ref="C11:P11" si="0">SUM(C12+C13+C16+C17+C23+C26+C31+C32+C33+C34+C35+C36+C37)</f>
        <v>706</v>
      </c>
      <c r="D11" s="2088">
        <f t="shared" si="0"/>
        <v>402</v>
      </c>
      <c r="E11" s="2088">
        <f t="shared" si="0"/>
        <v>50</v>
      </c>
      <c r="F11" s="2088">
        <f t="shared" si="0"/>
        <v>34</v>
      </c>
      <c r="G11" s="2088">
        <f t="shared" si="0"/>
        <v>16</v>
      </c>
      <c r="H11" s="2088">
        <f t="shared" si="0"/>
        <v>691</v>
      </c>
      <c r="I11" s="2088">
        <f t="shared" si="0"/>
        <v>498</v>
      </c>
      <c r="J11" s="2088">
        <f t="shared" si="0"/>
        <v>193</v>
      </c>
      <c r="K11" s="2088">
        <f t="shared" si="0"/>
        <v>171</v>
      </c>
      <c r="L11" s="2088">
        <f t="shared" si="0"/>
        <v>40</v>
      </c>
      <c r="M11" s="2088">
        <f t="shared" si="0"/>
        <v>131</v>
      </c>
      <c r="N11" s="2088">
        <f t="shared" si="0"/>
        <v>196</v>
      </c>
      <c r="O11" s="2088">
        <f t="shared" si="0"/>
        <v>134</v>
      </c>
      <c r="P11" s="2089">
        <f t="shared" si="0"/>
        <v>62</v>
      </c>
      <c r="Q11" s="2090"/>
    </row>
    <row r="12" spans="1:197" ht="12.95" customHeight="1">
      <c r="A12" s="2091" t="s">
        <v>319</v>
      </c>
      <c r="B12" s="2092">
        <f t="shared" ref="B12:D18" si="1">SUM(E12+H12+K12+N12)</f>
        <v>105</v>
      </c>
      <c r="C12" s="2092">
        <f t="shared" si="1"/>
        <v>91</v>
      </c>
      <c r="D12" s="2092">
        <f t="shared" si="1"/>
        <v>14</v>
      </c>
      <c r="E12" s="2092">
        <f>SUM(F12:G12)</f>
        <v>2</v>
      </c>
      <c r="F12" s="2093">
        <v>2</v>
      </c>
      <c r="G12" s="2094"/>
      <c r="H12" s="2095">
        <f t="shared" ref="H12:H27" si="2">SUM(I12:J12)</f>
        <v>50</v>
      </c>
      <c r="I12" s="2094">
        <v>48</v>
      </c>
      <c r="J12" s="2094">
        <v>2</v>
      </c>
      <c r="K12" s="2092">
        <f>SUM(L12:M12)</f>
        <v>16</v>
      </c>
      <c r="L12" s="2094">
        <v>8</v>
      </c>
      <c r="M12" s="2094">
        <v>8</v>
      </c>
      <c r="N12" s="2092">
        <f>SUM(O12:P12)</f>
        <v>37</v>
      </c>
      <c r="O12" s="2094">
        <v>33</v>
      </c>
      <c r="P12" s="2096">
        <v>4</v>
      </c>
      <c r="Q12" s="2097"/>
    </row>
    <row r="13" spans="1:197" ht="12.75" customHeight="1">
      <c r="A13" s="2091" t="s">
        <v>320</v>
      </c>
      <c r="B13" s="2092">
        <f t="shared" si="1"/>
        <v>22</v>
      </c>
      <c r="C13" s="2092">
        <f t="shared" si="1"/>
        <v>12</v>
      </c>
      <c r="D13" s="2092">
        <f t="shared" si="1"/>
        <v>10</v>
      </c>
      <c r="E13" s="2092">
        <f>SUM(F13:G13)</f>
        <v>4</v>
      </c>
      <c r="F13" s="2092">
        <v>3</v>
      </c>
      <c r="G13" s="2092">
        <v>1</v>
      </c>
      <c r="H13" s="2095">
        <f t="shared" si="2"/>
        <v>10</v>
      </c>
      <c r="I13" s="2094">
        <v>5</v>
      </c>
      <c r="J13" s="2094">
        <v>5</v>
      </c>
      <c r="K13" s="2092">
        <f>SUM(L13:M13)</f>
        <v>3</v>
      </c>
      <c r="L13" s="2094"/>
      <c r="M13" s="2094">
        <v>3</v>
      </c>
      <c r="N13" s="2092">
        <f>SUM(O13:P13)</f>
        <v>5</v>
      </c>
      <c r="O13" s="2094">
        <v>4</v>
      </c>
      <c r="P13" s="2094">
        <v>1</v>
      </c>
      <c r="Q13" s="2097"/>
      <c r="GO13" s="2098">
        <f>SUM(E13+H13+K13+N13)</f>
        <v>22</v>
      </c>
    </row>
    <row r="14" spans="1:197" ht="12.75" hidden="1" customHeight="1">
      <c r="A14" s="2099" t="s">
        <v>1147</v>
      </c>
      <c r="B14" s="2100">
        <f t="shared" si="1"/>
        <v>0</v>
      </c>
      <c r="C14" s="2100">
        <f t="shared" si="1"/>
        <v>0</v>
      </c>
      <c r="D14" s="2100">
        <f t="shared" si="1"/>
        <v>0</v>
      </c>
      <c r="E14" s="2100">
        <f>SUM(F14:G14)</f>
        <v>0</v>
      </c>
      <c r="F14" s="2101"/>
      <c r="G14" s="2101"/>
      <c r="H14" s="2102">
        <f t="shared" si="2"/>
        <v>0</v>
      </c>
      <c r="I14" s="2101"/>
      <c r="J14" s="2101"/>
      <c r="K14" s="2100">
        <f>SUM(L14:M14)</f>
        <v>0</v>
      </c>
      <c r="L14" s="2101"/>
      <c r="M14" s="2101"/>
      <c r="N14" s="2100">
        <f>SUM(O14:P14)</f>
        <v>0</v>
      </c>
      <c r="O14" s="2101"/>
      <c r="P14" s="2103"/>
      <c r="Q14" s="2104"/>
    </row>
    <row r="15" spans="1:197" ht="12.75" hidden="1" customHeight="1">
      <c r="A15" s="2099" t="s">
        <v>1148</v>
      </c>
      <c r="B15" s="2100">
        <f t="shared" si="1"/>
        <v>0</v>
      </c>
      <c r="C15" s="2100">
        <f t="shared" si="1"/>
        <v>0</v>
      </c>
      <c r="D15" s="2100">
        <f t="shared" si="1"/>
        <v>0</v>
      </c>
      <c r="E15" s="2101"/>
      <c r="F15" s="2101"/>
      <c r="G15" s="2101"/>
      <c r="H15" s="2102">
        <f t="shared" si="2"/>
        <v>0</v>
      </c>
      <c r="I15" s="2101"/>
      <c r="J15" s="2101"/>
      <c r="K15" s="2101"/>
      <c r="L15" s="2101"/>
      <c r="M15" s="2101"/>
      <c r="N15" s="2101"/>
      <c r="O15" s="2101"/>
      <c r="P15" s="2103"/>
      <c r="Q15" s="2104"/>
    </row>
    <row r="16" spans="1:197" ht="12.95" customHeight="1">
      <c r="A16" s="2105" t="s">
        <v>321</v>
      </c>
      <c r="B16" s="2106">
        <f t="shared" si="1"/>
        <v>112</v>
      </c>
      <c r="C16" s="2106">
        <f t="shared" si="1"/>
        <v>73</v>
      </c>
      <c r="D16" s="2106">
        <f t="shared" si="1"/>
        <v>39</v>
      </c>
      <c r="E16" s="2092">
        <f>SUM(F16:G16)</f>
        <v>3</v>
      </c>
      <c r="F16" s="2107">
        <v>2</v>
      </c>
      <c r="G16" s="2108">
        <v>1</v>
      </c>
      <c r="H16" s="2109">
        <f t="shared" si="2"/>
        <v>82</v>
      </c>
      <c r="I16" s="2108">
        <v>61</v>
      </c>
      <c r="J16" s="2108">
        <v>21</v>
      </c>
      <c r="K16" s="2106">
        <f>SUM(L16:M16)</f>
        <v>18</v>
      </c>
      <c r="L16" s="2108">
        <v>6</v>
      </c>
      <c r="M16" s="2108">
        <v>12</v>
      </c>
      <c r="N16" s="2106">
        <f>SUM(O16:P16)</f>
        <v>9</v>
      </c>
      <c r="O16" s="2108">
        <v>4</v>
      </c>
      <c r="P16" s="2110">
        <v>5</v>
      </c>
      <c r="Q16" s="2104"/>
    </row>
    <row r="17" spans="1:171" ht="12.95" customHeight="1">
      <c r="A17" s="2105" t="s">
        <v>322</v>
      </c>
      <c r="B17" s="2106">
        <f t="shared" si="1"/>
        <v>97</v>
      </c>
      <c r="C17" s="2106">
        <f t="shared" si="1"/>
        <v>64</v>
      </c>
      <c r="D17" s="2106">
        <f t="shared" si="1"/>
        <v>33</v>
      </c>
      <c r="E17" s="2106">
        <f>SUM(E18:E19)</f>
        <v>8</v>
      </c>
      <c r="F17" s="2106">
        <f>SUM(F18:F19)</f>
        <v>5</v>
      </c>
      <c r="G17" s="2106">
        <f>SUM(G18:G19)</f>
        <v>3</v>
      </c>
      <c r="H17" s="2109">
        <f t="shared" si="2"/>
        <v>72</v>
      </c>
      <c r="I17" s="2108">
        <f>SUM(I18:I20)</f>
        <v>54</v>
      </c>
      <c r="J17" s="2108">
        <f>SUM(J18:J20)</f>
        <v>18</v>
      </c>
      <c r="K17" s="2106">
        <f>SUM(K18:K20)</f>
        <v>9</v>
      </c>
      <c r="L17" s="2106">
        <f>SUM(L18:L20)</f>
        <v>1</v>
      </c>
      <c r="M17" s="2106">
        <f>SUM(M18:M20)</f>
        <v>8</v>
      </c>
      <c r="N17" s="2106">
        <f>SUM(O17:P17)</f>
        <v>8</v>
      </c>
      <c r="O17" s="2108">
        <f>SUM(O18)</f>
        <v>4</v>
      </c>
      <c r="P17" s="2110">
        <f>SUM(P18)</f>
        <v>4</v>
      </c>
      <c r="Q17" s="2104"/>
    </row>
    <row r="18" spans="1:171" ht="12.95" customHeight="1">
      <c r="A18" s="2099" t="s">
        <v>461</v>
      </c>
      <c r="B18" s="2100">
        <f t="shared" si="1"/>
        <v>74</v>
      </c>
      <c r="C18" s="2100">
        <f t="shared" si="1"/>
        <v>48</v>
      </c>
      <c r="D18" s="2100">
        <f t="shared" si="1"/>
        <v>26</v>
      </c>
      <c r="E18" s="2092">
        <f>SUM(F18:G18)</f>
        <v>7</v>
      </c>
      <c r="F18" s="2101">
        <v>4</v>
      </c>
      <c r="G18" s="2101">
        <v>3</v>
      </c>
      <c r="H18" s="2111">
        <f t="shared" si="2"/>
        <v>50</v>
      </c>
      <c r="I18" s="2101">
        <v>39</v>
      </c>
      <c r="J18" s="2101">
        <v>11</v>
      </c>
      <c r="K18" s="2100">
        <f>SUM(L18:M18)</f>
        <v>9</v>
      </c>
      <c r="L18" s="2101">
        <v>1</v>
      </c>
      <c r="M18" s="2101">
        <v>8</v>
      </c>
      <c r="N18" s="2100">
        <f>SUM(O18:P18)</f>
        <v>8</v>
      </c>
      <c r="O18" s="2101">
        <v>4</v>
      </c>
      <c r="P18" s="2103">
        <v>4</v>
      </c>
      <c r="Q18" s="2104"/>
    </row>
    <row r="19" spans="1:171" ht="12.95" customHeight="1">
      <c r="A19" s="2099" t="s">
        <v>1158</v>
      </c>
      <c r="B19" s="2101"/>
      <c r="C19" s="2101"/>
      <c r="D19" s="2101"/>
      <c r="E19" s="2092">
        <f>SUM(F19:G19)</f>
        <v>1</v>
      </c>
      <c r="F19" s="2101">
        <v>1</v>
      </c>
      <c r="G19" s="2101"/>
      <c r="H19" s="2111">
        <f t="shared" si="2"/>
        <v>12</v>
      </c>
      <c r="I19" s="2101">
        <v>6</v>
      </c>
      <c r="J19" s="2101">
        <v>6</v>
      </c>
      <c r="K19" s="2101"/>
      <c r="L19" s="2101"/>
      <c r="M19" s="2101"/>
      <c r="N19" s="2101"/>
      <c r="O19" s="2101"/>
      <c r="P19" s="2103"/>
      <c r="Q19" s="2104"/>
    </row>
    <row r="20" spans="1:171" ht="12.95" customHeight="1">
      <c r="A20" s="2099" t="s">
        <v>1159</v>
      </c>
      <c r="B20" s="2101"/>
      <c r="C20" s="2101"/>
      <c r="D20" s="2101"/>
      <c r="E20" s="2101"/>
      <c r="F20" s="2101"/>
      <c r="G20" s="2101"/>
      <c r="H20" s="2111">
        <f t="shared" si="2"/>
        <v>10</v>
      </c>
      <c r="I20" s="2101">
        <v>9</v>
      </c>
      <c r="J20" s="2101">
        <v>1</v>
      </c>
      <c r="K20" s="2101"/>
      <c r="L20" s="2101"/>
      <c r="M20" s="2101"/>
      <c r="N20" s="2101"/>
      <c r="O20" s="2101"/>
      <c r="P20" s="2103"/>
      <c r="Q20" s="2104"/>
    </row>
    <row r="21" spans="1:171" ht="12.75" hidden="1" customHeight="1">
      <c r="A21" s="2099" t="s">
        <v>1172</v>
      </c>
      <c r="B21" s="2100">
        <f t="shared" ref="B21:D27" si="3">SUM(E21+H21+K21+N21)</f>
        <v>0</v>
      </c>
      <c r="C21" s="2100">
        <f t="shared" si="3"/>
        <v>0</v>
      </c>
      <c r="D21" s="2100">
        <f t="shared" si="3"/>
        <v>0</v>
      </c>
      <c r="E21" s="2101"/>
      <c r="F21" s="2101"/>
      <c r="G21" s="2101"/>
      <c r="H21" s="2111">
        <f t="shared" si="2"/>
        <v>0</v>
      </c>
      <c r="I21" s="2101"/>
      <c r="J21" s="2101"/>
      <c r="K21" s="2101"/>
      <c r="L21" s="2101"/>
      <c r="M21" s="2101"/>
      <c r="N21" s="2101"/>
      <c r="O21" s="2101"/>
      <c r="P21" s="2103"/>
      <c r="Q21" s="2104"/>
    </row>
    <row r="22" spans="1:171" ht="12.75" hidden="1" customHeight="1">
      <c r="A22" s="2099" t="s">
        <v>1173</v>
      </c>
      <c r="B22" s="2100">
        <f t="shared" si="3"/>
        <v>0</v>
      </c>
      <c r="C22" s="2100">
        <f t="shared" si="3"/>
        <v>0</v>
      </c>
      <c r="D22" s="2100">
        <f t="shared" si="3"/>
        <v>0</v>
      </c>
      <c r="E22" s="2101"/>
      <c r="F22" s="2101"/>
      <c r="G22" s="2101"/>
      <c r="H22" s="2111">
        <f t="shared" si="2"/>
        <v>0</v>
      </c>
      <c r="I22" s="2101"/>
      <c r="J22" s="2101"/>
      <c r="K22" s="2101"/>
      <c r="L22" s="2101"/>
      <c r="M22" s="2101"/>
      <c r="N22" s="2101"/>
      <c r="O22" s="2101"/>
      <c r="P22" s="2103"/>
      <c r="Q22" s="2104"/>
    </row>
    <row r="23" spans="1:171" ht="12.95" customHeight="1">
      <c r="A23" s="2105" t="s">
        <v>323</v>
      </c>
      <c r="B23" s="2106">
        <f t="shared" si="3"/>
        <v>79</v>
      </c>
      <c r="C23" s="2106">
        <f t="shared" si="3"/>
        <v>59</v>
      </c>
      <c r="D23" s="2106">
        <f t="shared" si="3"/>
        <v>20</v>
      </c>
      <c r="E23" s="2106">
        <f>SUM(E24:E25)</f>
        <v>3</v>
      </c>
      <c r="F23" s="2106">
        <f>SUM(F24:F25)</f>
        <v>2</v>
      </c>
      <c r="G23" s="2106">
        <f>SUM(G24:G25)</f>
        <v>1</v>
      </c>
      <c r="H23" s="2109">
        <f t="shared" si="2"/>
        <v>62</v>
      </c>
      <c r="I23" s="2108">
        <f>SUM(I24:I25)</f>
        <v>52</v>
      </c>
      <c r="J23" s="2108">
        <f>SUM(J24:J25)</f>
        <v>10</v>
      </c>
      <c r="K23" s="2106">
        <f>SUM(L23:M23)</f>
        <v>7</v>
      </c>
      <c r="L23" s="2108"/>
      <c r="M23" s="2108">
        <f>SUM(M24)</f>
        <v>7</v>
      </c>
      <c r="N23" s="2106">
        <f>SUM(N24:N25)</f>
        <v>7</v>
      </c>
      <c r="O23" s="2106">
        <f>SUM(O24:O25)</f>
        <v>5</v>
      </c>
      <c r="P23" s="2110">
        <f>SUM(P24:P25)</f>
        <v>2</v>
      </c>
      <c r="Q23" s="2097"/>
    </row>
    <row r="24" spans="1:171" ht="12.95" customHeight="1">
      <c r="A24" s="2099" t="s">
        <v>98</v>
      </c>
      <c r="B24" s="2100">
        <f t="shared" si="3"/>
        <v>61</v>
      </c>
      <c r="C24" s="2100">
        <f t="shared" si="3"/>
        <v>45</v>
      </c>
      <c r="D24" s="2100">
        <f t="shared" si="3"/>
        <v>16</v>
      </c>
      <c r="E24" s="2100">
        <f>SUM(F24:G24)</f>
        <v>3</v>
      </c>
      <c r="F24" s="2112">
        <v>2</v>
      </c>
      <c r="G24" s="2101">
        <v>1</v>
      </c>
      <c r="H24" s="2111">
        <f t="shared" si="2"/>
        <v>48</v>
      </c>
      <c r="I24" s="2101">
        <v>42</v>
      </c>
      <c r="J24" s="2101">
        <v>6</v>
      </c>
      <c r="K24" s="2100">
        <f>SUM(L24:M24)</f>
        <v>7</v>
      </c>
      <c r="L24" s="2101"/>
      <c r="M24" s="2101">
        <v>7</v>
      </c>
      <c r="N24" s="2100">
        <f>SUM(O24:P24)</f>
        <v>3</v>
      </c>
      <c r="O24" s="2101">
        <v>1</v>
      </c>
      <c r="P24" s="2103">
        <v>2</v>
      </c>
      <c r="Q24" s="2104"/>
      <c r="R24" s="2113"/>
      <c r="S24" s="2113"/>
      <c r="T24" s="2113"/>
      <c r="U24" s="2113"/>
      <c r="V24" s="2113"/>
      <c r="W24" s="2113"/>
      <c r="X24" s="2113"/>
      <c r="Y24" s="2113"/>
      <c r="Z24" s="2113"/>
      <c r="AA24" s="2113"/>
      <c r="AB24" s="2113"/>
      <c r="AC24" s="2113"/>
      <c r="AD24" s="2113"/>
      <c r="AE24" s="2113"/>
      <c r="AF24" s="2113"/>
      <c r="AG24" s="2113"/>
      <c r="AH24" s="2113"/>
      <c r="AI24" s="2113"/>
      <c r="AJ24" s="2113"/>
      <c r="AK24" s="2113"/>
      <c r="AL24" s="2113"/>
      <c r="AM24" s="2113"/>
      <c r="AN24" s="2113"/>
      <c r="AO24" s="2113"/>
      <c r="AP24" s="2113"/>
      <c r="AQ24" s="2113"/>
      <c r="AR24" s="2113"/>
      <c r="AS24" s="2113"/>
      <c r="AT24" s="2113"/>
      <c r="AU24" s="2113"/>
      <c r="AV24" s="2113"/>
      <c r="AW24" s="2113"/>
      <c r="AX24" s="2113"/>
      <c r="AY24" s="2113"/>
      <c r="AZ24" s="2113"/>
      <c r="BA24" s="2113"/>
      <c r="BB24" s="2113"/>
      <c r="BC24" s="2113"/>
      <c r="BD24" s="2113"/>
      <c r="BE24" s="2113"/>
      <c r="BF24" s="2113"/>
      <c r="BG24" s="2113"/>
      <c r="BH24" s="2113"/>
      <c r="BI24" s="2113"/>
      <c r="BJ24" s="2113"/>
      <c r="BK24" s="2113"/>
      <c r="BL24" s="2113"/>
      <c r="BM24" s="2113"/>
      <c r="BN24" s="2113"/>
      <c r="BO24" s="2113"/>
      <c r="BP24" s="2113"/>
      <c r="BQ24" s="2113"/>
      <c r="BR24" s="2113"/>
      <c r="BS24" s="2113"/>
      <c r="BT24" s="2113"/>
      <c r="BU24" s="2113"/>
      <c r="BV24" s="2113"/>
      <c r="BW24" s="2113"/>
      <c r="BX24" s="2113"/>
      <c r="BY24" s="2113"/>
      <c r="BZ24" s="2113"/>
      <c r="CA24" s="2113"/>
      <c r="CB24" s="2113"/>
      <c r="CC24" s="2113"/>
      <c r="CD24" s="2113"/>
      <c r="CE24" s="2113"/>
      <c r="CF24" s="2113"/>
      <c r="CG24" s="2113"/>
      <c r="CH24" s="2113"/>
      <c r="CI24" s="2113"/>
      <c r="CJ24" s="2113"/>
      <c r="CK24" s="2113"/>
      <c r="CL24" s="2113"/>
      <c r="CM24" s="2113"/>
      <c r="CN24" s="2113"/>
      <c r="CO24" s="2113"/>
      <c r="CP24" s="2113"/>
      <c r="CQ24" s="2113"/>
      <c r="CR24" s="2113"/>
      <c r="CS24" s="2113"/>
      <c r="CT24" s="2113"/>
      <c r="CU24" s="2113"/>
      <c r="CV24" s="2113"/>
      <c r="CW24" s="2113"/>
      <c r="CX24" s="2113"/>
      <c r="CY24" s="2113"/>
      <c r="CZ24" s="2113"/>
      <c r="DA24" s="2113"/>
      <c r="DB24" s="2113"/>
      <c r="DC24" s="2113"/>
      <c r="DD24" s="2113"/>
      <c r="DE24" s="2113"/>
      <c r="DF24" s="2113"/>
      <c r="DG24" s="2113"/>
      <c r="DH24" s="2113"/>
      <c r="DI24" s="2113"/>
      <c r="DJ24" s="2113"/>
      <c r="DK24" s="2113"/>
      <c r="DL24" s="2113"/>
      <c r="DM24" s="2113"/>
      <c r="DN24" s="2113"/>
      <c r="DO24" s="2113"/>
      <c r="DP24" s="2113"/>
      <c r="DQ24" s="2113"/>
      <c r="DR24" s="2113"/>
      <c r="DS24" s="2113"/>
      <c r="DT24" s="2113"/>
      <c r="DU24" s="2113"/>
      <c r="DV24" s="2113"/>
      <c r="DW24" s="2113"/>
      <c r="DX24" s="2113"/>
      <c r="DY24" s="2113"/>
      <c r="DZ24" s="2113"/>
      <c r="EA24" s="2113"/>
      <c r="EB24" s="2113"/>
      <c r="EC24" s="2113"/>
      <c r="ED24" s="2113"/>
      <c r="EE24" s="2113"/>
      <c r="EF24" s="2113"/>
      <c r="EG24" s="2113"/>
      <c r="EH24" s="2113"/>
      <c r="EI24" s="2113"/>
      <c r="EJ24" s="2113"/>
      <c r="EK24" s="2113"/>
      <c r="EL24" s="2113"/>
      <c r="EM24" s="2113"/>
      <c r="EN24" s="2113"/>
      <c r="EO24" s="2113"/>
      <c r="EP24" s="2113"/>
      <c r="EQ24" s="2113"/>
      <c r="ER24" s="2113"/>
      <c r="ES24" s="2113"/>
      <c r="ET24" s="2113"/>
      <c r="EU24" s="2113"/>
      <c r="EV24" s="2113"/>
      <c r="EW24" s="2113"/>
      <c r="EX24" s="2113"/>
      <c r="EY24" s="2113"/>
      <c r="EZ24" s="2113"/>
      <c r="FA24" s="2113"/>
      <c r="FB24" s="2113"/>
      <c r="FC24" s="2113"/>
      <c r="FD24" s="2113"/>
      <c r="FE24" s="2113"/>
      <c r="FF24" s="2113"/>
      <c r="FG24" s="2113"/>
      <c r="FH24" s="2113"/>
      <c r="FI24" s="2113"/>
      <c r="FJ24" s="2113"/>
      <c r="FK24" s="2113"/>
      <c r="FL24" s="2113"/>
      <c r="FM24" s="2113"/>
      <c r="FN24" s="2113"/>
      <c r="FO24" s="2113"/>
    </row>
    <row r="25" spans="1:171" ht="12.95" customHeight="1">
      <c r="A25" s="2099" t="s">
        <v>1241</v>
      </c>
      <c r="B25" s="2100">
        <f t="shared" si="3"/>
        <v>18</v>
      </c>
      <c r="C25" s="2100">
        <f t="shared" si="3"/>
        <v>14</v>
      </c>
      <c r="D25" s="2100">
        <f t="shared" si="3"/>
        <v>4</v>
      </c>
      <c r="E25" s="2100"/>
      <c r="F25" s="2112"/>
      <c r="G25" s="2101"/>
      <c r="H25" s="2111">
        <f t="shared" si="2"/>
        <v>14</v>
      </c>
      <c r="I25" s="2101">
        <v>10</v>
      </c>
      <c r="J25" s="2101">
        <v>4</v>
      </c>
      <c r="K25" s="2100"/>
      <c r="L25" s="2101"/>
      <c r="M25" s="2101"/>
      <c r="N25" s="2100">
        <f>SUM(O25:P25)</f>
        <v>4</v>
      </c>
      <c r="O25" s="2101">
        <v>4</v>
      </c>
      <c r="P25" s="2103"/>
      <c r="Q25" s="2104"/>
      <c r="R25" s="2113"/>
      <c r="S25" s="2113"/>
      <c r="T25" s="2113"/>
      <c r="U25" s="2113"/>
      <c r="V25" s="2113"/>
      <c r="W25" s="2113"/>
      <c r="X25" s="2113"/>
      <c r="Y25" s="2113"/>
      <c r="Z25" s="2113"/>
      <c r="AA25" s="2113"/>
      <c r="AB25" s="2113"/>
      <c r="AC25" s="2113"/>
      <c r="AD25" s="2113"/>
      <c r="AE25" s="2113"/>
      <c r="AF25" s="2113"/>
      <c r="AG25" s="2113"/>
      <c r="AH25" s="2113"/>
      <c r="AI25" s="2113"/>
      <c r="AJ25" s="2113"/>
      <c r="AK25" s="2113"/>
      <c r="AL25" s="2113"/>
      <c r="AM25" s="2113"/>
      <c r="AN25" s="2113"/>
      <c r="AO25" s="2113"/>
      <c r="AP25" s="2113"/>
      <c r="AQ25" s="2113"/>
      <c r="AR25" s="2113"/>
      <c r="AS25" s="2113"/>
      <c r="AT25" s="2113"/>
      <c r="AU25" s="2113"/>
      <c r="AV25" s="2113"/>
      <c r="AW25" s="2113"/>
      <c r="AX25" s="2113"/>
      <c r="AY25" s="2113"/>
      <c r="AZ25" s="2113"/>
      <c r="BA25" s="2113"/>
      <c r="BB25" s="2113"/>
      <c r="BC25" s="2113"/>
      <c r="BD25" s="2113"/>
      <c r="BE25" s="2113"/>
      <c r="BF25" s="2113"/>
      <c r="BG25" s="2113"/>
      <c r="BH25" s="2113"/>
      <c r="BI25" s="2113"/>
      <c r="BJ25" s="2113"/>
      <c r="BK25" s="2113"/>
      <c r="BL25" s="2113"/>
      <c r="BM25" s="2113"/>
      <c r="BN25" s="2113"/>
      <c r="BO25" s="2113"/>
      <c r="BP25" s="2113"/>
      <c r="BQ25" s="2113"/>
      <c r="BR25" s="2113"/>
      <c r="BS25" s="2113"/>
      <c r="BT25" s="2113"/>
      <c r="BU25" s="2113"/>
      <c r="BV25" s="2113"/>
      <c r="BW25" s="2113"/>
      <c r="BX25" s="2113"/>
      <c r="BY25" s="2113"/>
      <c r="BZ25" s="2113"/>
      <c r="CA25" s="2113"/>
      <c r="CB25" s="2113"/>
      <c r="CC25" s="2113"/>
      <c r="CD25" s="2113"/>
      <c r="CE25" s="2113"/>
      <c r="CF25" s="2113"/>
      <c r="CG25" s="2113"/>
      <c r="CH25" s="2113"/>
      <c r="CI25" s="2113"/>
      <c r="CJ25" s="2113"/>
      <c r="CK25" s="2113"/>
      <c r="CL25" s="2113"/>
      <c r="CM25" s="2113"/>
      <c r="CN25" s="2113"/>
      <c r="CO25" s="2113"/>
      <c r="CP25" s="2113"/>
      <c r="CQ25" s="2113"/>
      <c r="CR25" s="2113"/>
      <c r="CS25" s="2113"/>
      <c r="CT25" s="2113"/>
      <c r="CU25" s="2113"/>
      <c r="CV25" s="2113"/>
      <c r="CW25" s="2113"/>
      <c r="CX25" s="2113"/>
      <c r="CY25" s="2113"/>
      <c r="CZ25" s="2113"/>
      <c r="DA25" s="2113"/>
      <c r="DB25" s="2113"/>
      <c r="DC25" s="2113"/>
      <c r="DD25" s="2113"/>
      <c r="DE25" s="2113"/>
      <c r="DF25" s="2113"/>
      <c r="DG25" s="2113"/>
      <c r="DH25" s="2113"/>
      <c r="DI25" s="2113"/>
      <c r="DJ25" s="2113"/>
      <c r="DK25" s="2113"/>
      <c r="DL25" s="2113"/>
      <c r="DM25" s="2113"/>
      <c r="DN25" s="2113"/>
      <c r="DO25" s="2113"/>
      <c r="DP25" s="2113"/>
      <c r="DQ25" s="2113"/>
      <c r="DR25" s="2113"/>
      <c r="DS25" s="2113"/>
      <c r="DT25" s="2113"/>
      <c r="DU25" s="2113"/>
      <c r="DV25" s="2113"/>
      <c r="DW25" s="2113"/>
      <c r="DX25" s="2113"/>
      <c r="DY25" s="2113"/>
      <c r="DZ25" s="2113"/>
      <c r="EA25" s="2113"/>
      <c r="EB25" s="2113"/>
      <c r="EC25" s="2113"/>
      <c r="ED25" s="2113"/>
      <c r="EE25" s="2113"/>
      <c r="EF25" s="2113"/>
      <c r="EG25" s="2113"/>
      <c r="EH25" s="2113"/>
      <c r="EI25" s="2113"/>
      <c r="EJ25" s="2113"/>
      <c r="EK25" s="2113"/>
      <c r="EL25" s="2113"/>
      <c r="EM25" s="2113"/>
      <c r="EN25" s="2113"/>
      <c r="EO25" s="2113"/>
      <c r="EP25" s="2113"/>
      <c r="EQ25" s="2113"/>
      <c r="ER25" s="2113"/>
      <c r="ES25" s="2113"/>
      <c r="ET25" s="2113"/>
      <c r="EU25" s="2113"/>
      <c r="EV25" s="2113"/>
      <c r="EW25" s="2113"/>
      <c r="EX25" s="2113"/>
      <c r="EY25" s="2113"/>
      <c r="EZ25" s="2113"/>
      <c r="FA25" s="2113"/>
      <c r="FB25" s="2113"/>
      <c r="FC25" s="2113"/>
      <c r="FD25" s="2113"/>
      <c r="FE25" s="2113"/>
      <c r="FF25" s="2113"/>
      <c r="FG25" s="2113"/>
      <c r="FH25" s="2113"/>
      <c r="FI25" s="2113"/>
      <c r="FJ25" s="2113"/>
      <c r="FK25" s="2113"/>
      <c r="FL25" s="2113"/>
      <c r="FM25" s="2113"/>
      <c r="FN25" s="2113"/>
      <c r="FO25" s="2113"/>
    </row>
    <row r="26" spans="1:171" s="2115" customFormat="1" ht="12.95" customHeight="1">
      <c r="A26" s="2105" t="s">
        <v>324</v>
      </c>
      <c r="B26" s="2106">
        <f t="shared" si="3"/>
        <v>96</v>
      </c>
      <c r="C26" s="2106">
        <f t="shared" si="3"/>
        <v>63</v>
      </c>
      <c r="D26" s="2106">
        <f t="shared" si="3"/>
        <v>33</v>
      </c>
      <c r="E26" s="2106">
        <f>SUM(F26:G26)</f>
        <v>6</v>
      </c>
      <c r="F26" s="2108">
        <f>SUM(F27:F30)</f>
        <v>5</v>
      </c>
      <c r="G26" s="2108">
        <f>SUM(G27:G30)</f>
        <v>1</v>
      </c>
      <c r="H26" s="2109">
        <f t="shared" si="2"/>
        <v>61</v>
      </c>
      <c r="I26" s="2108">
        <f>SUM(I27:I30)</f>
        <v>45</v>
      </c>
      <c r="J26" s="2108">
        <f>SUM(J27:J30)</f>
        <v>16</v>
      </c>
      <c r="K26" s="2106">
        <f>SUM(L26:M26)</f>
        <v>16</v>
      </c>
      <c r="L26" s="2108">
        <f>SUM(L27)</f>
        <v>3</v>
      </c>
      <c r="M26" s="2108">
        <f>SUM(M27)</f>
        <v>13</v>
      </c>
      <c r="N26" s="2106">
        <f>SUM(N27:N30)</f>
        <v>13</v>
      </c>
      <c r="O26" s="2106">
        <f>SUM(O27:O30)</f>
        <v>10</v>
      </c>
      <c r="P26" s="2114">
        <f>SUM(P27)</f>
        <v>3</v>
      </c>
      <c r="Q26" s="2097"/>
    </row>
    <row r="27" spans="1:171" ht="15" customHeight="1">
      <c r="A27" s="2099" t="s">
        <v>1157</v>
      </c>
      <c r="B27" s="2100">
        <f t="shared" si="3"/>
        <v>78</v>
      </c>
      <c r="C27" s="2100">
        <f t="shared" si="3"/>
        <v>51</v>
      </c>
      <c r="D27" s="2100">
        <f t="shared" si="3"/>
        <v>27</v>
      </c>
      <c r="E27" s="2100">
        <f>SUM(F27:G27)</f>
        <v>5</v>
      </c>
      <c r="F27" s="2101">
        <v>4</v>
      </c>
      <c r="G27" s="2101">
        <v>1</v>
      </c>
      <c r="H27" s="2111">
        <f t="shared" si="2"/>
        <v>48</v>
      </c>
      <c r="I27" s="2101">
        <v>38</v>
      </c>
      <c r="J27" s="2101">
        <v>10</v>
      </c>
      <c r="K27" s="2100">
        <f>SUM(L27:M27)</f>
        <v>16</v>
      </c>
      <c r="L27" s="2101">
        <v>3</v>
      </c>
      <c r="M27" s="2101">
        <v>13</v>
      </c>
      <c r="N27" s="2100">
        <f>SUM(O27:P27)</f>
        <v>9</v>
      </c>
      <c r="O27" s="2101">
        <v>6</v>
      </c>
      <c r="P27" s="2103">
        <v>3</v>
      </c>
      <c r="Q27" s="2104"/>
    </row>
    <row r="28" spans="1:171" ht="22.5" hidden="1" customHeight="1">
      <c r="A28" s="2099" t="s">
        <v>1177</v>
      </c>
      <c r="B28" s="2101"/>
      <c r="C28" s="2101"/>
      <c r="D28" s="2101"/>
      <c r="E28" s="2101"/>
      <c r="F28" s="2101"/>
      <c r="G28" s="2101"/>
      <c r="H28" s="2102"/>
      <c r="I28" s="2101"/>
      <c r="J28" s="2101"/>
      <c r="K28" s="2101"/>
      <c r="L28" s="2101"/>
      <c r="M28" s="2101"/>
      <c r="N28" s="2101"/>
      <c r="O28" s="2101"/>
      <c r="P28" s="2103"/>
      <c r="Q28" s="2104"/>
    </row>
    <row r="29" spans="1:171" ht="0.75" hidden="1" customHeight="1">
      <c r="A29" s="2099" t="s">
        <v>213</v>
      </c>
      <c r="B29" s="2101"/>
      <c r="C29" s="2101"/>
      <c r="D29" s="2101"/>
      <c r="E29" s="2101"/>
      <c r="F29" s="2101"/>
      <c r="G29" s="2101"/>
      <c r="H29" s="2102"/>
      <c r="I29" s="2101"/>
      <c r="J29" s="2101"/>
      <c r="K29" s="2101"/>
      <c r="L29" s="2101"/>
      <c r="M29" s="2101"/>
      <c r="N29" s="2101"/>
      <c r="O29" s="2101"/>
      <c r="P29" s="2103"/>
      <c r="Q29" s="2104"/>
    </row>
    <row r="30" spans="1:171" ht="13.5" customHeight="1">
      <c r="A30" s="2099" t="s">
        <v>1159</v>
      </c>
      <c r="B30" s="2100">
        <f t="shared" ref="B30:B39" si="4">SUM(E30+H30+K30+N30)</f>
        <v>18</v>
      </c>
      <c r="C30" s="2100">
        <f t="shared" ref="C30:C39" si="5">SUM(F30+I30+L30+O30)</f>
        <v>12</v>
      </c>
      <c r="D30" s="2100">
        <f t="shared" ref="D30:D39" si="6">SUM(G30+J30+M30+P30)</f>
        <v>6</v>
      </c>
      <c r="E30" s="2100">
        <f>SUM(F30:G30)</f>
        <v>1</v>
      </c>
      <c r="F30" s="2101">
        <v>1</v>
      </c>
      <c r="G30" s="2101"/>
      <c r="H30" s="2111">
        <f t="shared" ref="H30:H39" si="7">SUM(I30:J30)</f>
        <v>13</v>
      </c>
      <c r="I30" s="2101">
        <v>7</v>
      </c>
      <c r="J30" s="2101">
        <v>6</v>
      </c>
      <c r="K30" s="2101"/>
      <c r="L30" s="2101"/>
      <c r="M30" s="2101"/>
      <c r="N30" s="2100">
        <f>SUM(O30:P30)</f>
        <v>4</v>
      </c>
      <c r="O30" s="2101">
        <v>4</v>
      </c>
      <c r="P30" s="2103"/>
      <c r="Q30" s="2104"/>
    </row>
    <row r="31" spans="1:171" ht="12.95" customHeight="1">
      <c r="A31" s="2105" t="s">
        <v>325</v>
      </c>
      <c r="B31" s="2106">
        <f t="shared" si="4"/>
        <v>90</v>
      </c>
      <c r="C31" s="2106">
        <f t="shared" si="5"/>
        <v>22</v>
      </c>
      <c r="D31" s="2106">
        <f t="shared" si="6"/>
        <v>68</v>
      </c>
      <c r="E31" s="2106">
        <f>SUM(F31:G31)</f>
        <v>3</v>
      </c>
      <c r="F31" s="2108"/>
      <c r="G31" s="2108">
        <v>3</v>
      </c>
      <c r="H31" s="2109">
        <f t="shared" si="7"/>
        <v>62</v>
      </c>
      <c r="I31" s="2108">
        <v>14</v>
      </c>
      <c r="J31" s="2108">
        <v>48</v>
      </c>
      <c r="K31" s="2106">
        <f t="shared" ref="K31:K38" si="8">SUM(L31:M31)</f>
        <v>13</v>
      </c>
      <c r="L31" s="2108"/>
      <c r="M31" s="2108">
        <v>13</v>
      </c>
      <c r="N31" s="2106">
        <f t="shared" ref="N31:N38" si="9">SUM(O31:P31)</f>
        <v>12</v>
      </c>
      <c r="O31" s="2108">
        <v>8</v>
      </c>
      <c r="P31" s="2110">
        <v>4</v>
      </c>
      <c r="Q31" s="2104"/>
    </row>
    <row r="32" spans="1:171" ht="12.95" customHeight="1">
      <c r="A32" s="2105" t="s">
        <v>326</v>
      </c>
      <c r="B32" s="2106">
        <f t="shared" si="4"/>
        <v>58</v>
      </c>
      <c r="C32" s="2106">
        <f t="shared" si="5"/>
        <v>37</v>
      </c>
      <c r="D32" s="2106">
        <f t="shared" si="6"/>
        <v>21</v>
      </c>
      <c r="E32" s="2106">
        <f>SUM(F32:G32)</f>
        <v>3</v>
      </c>
      <c r="F32" s="2107">
        <v>2</v>
      </c>
      <c r="G32" s="2108">
        <v>1</v>
      </c>
      <c r="H32" s="2109">
        <f t="shared" si="7"/>
        <v>21</v>
      </c>
      <c r="I32" s="2108">
        <v>19</v>
      </c>
      <c r="J32" s="2108">
        <v>2</v>
      </c>
      <c r="K32" s="2106">
        <f t="shared" si="8"/>
        <v>6</v>
      </c>
      <c r="L32" s="2108">
        <v>3</v>
      </c>
      <c r="M32" s="2108">
        <v>3</v>
      </c>
      <c r="N32" s="2106">
        <f t="shared" si="9"/>
        <v>28</v>
      </c>
      <c r="O32" s="2108">
        <v>13</v>
      </c>
      <c r="P32" s="2110">
        <v>15</v>
      </c>
      <c r="Q32" s="2104"/>
    </row>
    <row r="33" spans="1:17" ht="12.95" customHeight="1">
      <c r="A33" s="2105" t="s">
        <v>327</v>
      </c>
      <c r="B33" s="2106">
        <f t="shared" si="4"/>
        <v>18</v>
      </c>
      <c r="C33" s="2106">
        <f t="shared" si="5"/>
        <v>10</v>
      </c>
      <c r="D33" s="2106">
        <f t="shared" si="6"/>
        <v>8</v>
      </c>
      <c r="E33" s="2108"/>
      <c r="F33" s="2108"/>
      <c r="G33" s="2108"/>
      <c r="H33" s="2109">
        <f t="shared" si="7"/>
        <v>12</v>
      </c>
      <c r="I33" s="2108">
        <v>10</v>
      </c>
      <c r="J33" s="2108">
        <v>2</v>
      </c>
      <c r="K33" s="2106">
        <f t="shared" si="8"/>
        <v>3</v>
      </c>
      <c r="L33" s="2108"/>
      <c r="M33" s="2108">
        <v>3</v>
      </c>
      <c r="N33" s="2106">
        <f t="shared" si="9"/>
        <v>3</v>
      </c>
      <c r="O33" s="2108"/>
      <c r="P33" s="2110">
        <v>3</v>
      </c>
      <c r="Q33" s="2104"/>
    </row>
    <row r="34" spans="1:17" ht="12.95" customHeight="1">
      <c r="A34" s="2105" t="s">
        <v>328</v>
      </c>
      <c r="B34" s="2106">
        <f t="shared" si="4"/>
        <v>173</v>
      </c>
      <c r="C34" s="2106">
        <f t="shared" si="5"/>
        <v>127</v>
      </c>
      <c r="D34" s="2106">
        <f t="shared" si="6"/>
        <v>46</v>
      </c>
      <c r="E34" s="2106">
        <f>SUM(F34:G34)</f>
        <v>5</v>
      </c>
      <c r="F34" s="2107">
        <v>4</v>
      </c>
      <c r="G34" s="2108">
        <v>1</v>
      </c>
      <c r="H34" s="2109">
        <f t="shared" si="7"/>
        <v>127</v>
      </c>
      <c r="I34" s="2108">
        <v>109</v>
      </c>
      <c r="J34" s="2108">
        <v>18</v>
      </c>
      <c r="K34" s="2106">
        <f t="shared" si="8"/>
        <v>25</v>
      </c>
      <c r="L34" s="2108">
        <v>5</v>
      </c>
      <c r="M34" s="2108">
        <v>20</v>
      </c>
      <c r="N34" s="2106">
        <f t="shared" si="9"/>
        <v>16</v>
      </c>
      <c r="O34" s="2108">
        <v>9</v>
      </c>
      <c r="P34" s="2110">
        <v>7</v>
      </c>
      <c r="Q34" s="2104"/>
    </row>
    <row r="35" spans="1:17" ht="12.95" customHeight="1">
      <c r="A35" s="2105" t="s">
        <v>329</v>
      </c>
      <c r="B35" s="2106">
        <f t="shared" si="4"/>
        <v>86</v>
      </c>
      <c r="C35" s="2106">
        <f t="shared" si="5"/>
        <v>68</v>
      </c>
      <c r="D35" s="2106">
        <f t="shared" si="6"/>
        <v>18</v>
      </c>
      <c r="E35" s="2106">
        <f>SUM(F35:G35)</f>
        <v>3</v>
      </c>
      <c r="F35" s="2107">
        <v>3</v>
      </c>
      <c r="G35" s="2108"/>
      <c r="H35" s="2109">
        <f t="shared" si="7"/>
        <v>27</v>
      </c>
      <c r="I35" s="2108">
        <v>22</v>
      </c>
      <c r="J35" s="2108">
        <v>5</v>
      </c>
      <c r="K35" s="2106">
        <f t="shared" si="8"/>
        <v>16</v>
      </c>
      <c r="L35" s="2108">
        <v>7</v>
      </c>
      <c r="M35" s="2108">
        <v>9</v>
      </c>
      <c r="N35" s="2106">
        <f t="shared" si="9"/>
        <v>40</v>
      </c>
      <c r="O35" s="2108">
        <v>36</v>
      </c>
      <c r="P35" s="2110">
        <v>4</v>
      </c>
      <c r="Q35" s="2104"/>
    </row>
    <row r="36" spans="1:17" ht="12.95" customHeight="1">
      <c r="A36" s="2105" t="s">
        <v>330</v>
      </c>
      <c r="B36" s="2106">
        <f t="shared" si="4"/>
        <v>72</v>
      </c>
      <c r="C36" s="2106">
        <f t="shared" si="5"/>
        <v>37</v>
      </c>
      <c r="D36" s="2106">
        <f t="shared" si="6"/>
        <v>35</v>
      </c>
      <c r="E36" s="2106">
        <f>SUM(F36:G36)</f>
        <v>5</v>
      </c>
      <c r="F36" s="2108">
        <v>3</v>
      </c>
      <c r="G36" s="2108">
        <v>2</v>
      </c>
      <c r="H36" s="2109">
        <f t="shared" si="7"/>
        <v>43</v>
      </c>
      <c r="I36" s="2108">
        <v>28</v>
      </c>
      <c r="J36" s="2108">
        <v>15</v>
      </c>
      <c r="K36" s="2106">
        <f t="shared" si="8"/>
        <v>15</v>
      </c>
      <c r="L36" s="2108">
        <v>2</v>
      </c>
      <c r="M36" s="2108">
        <v>13</v>
      </c>
      <c r="N36" s="2106">
        <f t="shared" si="9"/>
        <v>9</v>
      </c>
      <c r="O36" s="2108">
        <v>4</v>
      </c>
      <c r="P36" s="2110">
        <v>5</v>
      </c>
      <c r="Q36" s="2104"/>
    </row>
    <row r="37" spans="1:17" ht="12.95" customHeight="1">
      <c r="A37" s="2105" t="s">
        <v>331</v>
      </c>
      <c r="B37" s="2106">
        <f t="shared" si="4"/>
        <v>100</v>
      </c>
      <c r="C37" s="2106">
        <f t="shared" si="5"/>
        <v>43</v>
      </c>
      <c r="D37" s="2106">
        <f t="shared" si="6"/>
        <v>57</v>
      </c>
      <c r="E37" s="2106">
        <f>SUM(F37:G37)</f>
        <v>5</v>
      </c>
      <c r="F37" s="2108">
        <f>SUM(F38:F39)</f>
        <v>3</v>
      </c>
      <c r="G37" s="2108">
        <f>SUM(G38:G39)</f>
        <v>2</v>
      </c>
      <c r="H37" s="2109">
        <f t="shared" si="7"/>
        <v>62</v>
      </c>
      <c r="I37" s="2108">
        <f>SUM(I38:I39)</f>
        <v>31</v>
      </c>
      <c r="J37" s="2108">
        <f>SUM(J38:J39)</f>
        <v>31</v>
      </c>
      <c r="K37" s="2106">
        <f t="shared" si="8"/>
        <v>24</v>
      </c>
      <c r="L37" s="2108">
        <f>SUM(L38:L39)</f>
        <v>5</v>
      </c>
      <c r="M37" s="2108">
        <f>SUM(M38:M39)</f>
        <v>19</v>
      </c>
      <c r="N37" s="2106">
        <f t="shared" si="9"/>
        <v>9</v>
      </c>
      <c r="O37" s="2108">
        <f>SUM(O38:O39)</f>
        <v>4</v>
      </c>
      <c r="P37" s="2110">
        <f>SUM(P38:P39)</f>
        <v>5</v>
      </c>
      <c r="Q37" s="2097"/>
    </row>
    <row r="38" spans="1:17" ht="12.95" customHeight="1">
      <c r="A38" s="2099" t="s">
        <v>1246</v>
      </c>
      <c r="B38" s="2100">
        <f t="shared" si="4"/>
        <v>89</v>
      </c>
      <c r="C38" s="2100">
        <f t="shared" si="5"/>
        <v>36</v>
      </c>
      <c r="D38" s="2100">
        <f t="shared" si="6"/>
        <v>53</v>
      </c>
      <c r="E38" s="2106">
        <f>SUM(F38:G38)</f>
        <v>5</v>
      </c>
      <c r="F38" s="2101">
        <v>3</v>
      </c>
      <c r="G38" s="2101">
        <v>2</v>
      </c>
      <c r="H38" s="2111">
        <f t="shared" si="7"/>
        <v>51</v>
      </c>
      <c r="I38" s="2101">
        <v>24</v>
      </c>
      <c r="J38" s="2101">
        <v>27</v>
      </c>
      <c r="K38" s="2100">
        <f t="shared" si="8"/>
        <v>24</v>
      </c>
      <c r="L38" s="2101">
        <v>5</v>
      </c>
      <c r="M38" s="2101">
        <v>19</v>
      </c>
      <c r="N38" s="2100">
        <f t="shared" si="9"/>
        <v>9</v>
      </c>
      <c r="O38" s="2101">
        <v>4</v>
      </c>
      <c r="P38" s="2103">
        <v>5</v>
      </c>
      <c r="Q38" s="2104"/>
    </row>
    <row r="39" spans="1:17" ht="12.95" customHeight="1">
      <c r="A39" s="2099" t="s">
        <v>1247</v>
      </c>
      <c r="B39" s="2100">
        <f t="shared" si="4"/>
        <v>11</v>
      </c>
      <c r="C39" s="2100">
        <f t="shared" si="5"/>
        <v>7</v>
      </c>
      <c r="D39" s="2100">
        <f t="shared" si="6"/>
        <v>4</v>
      </c>
      <c r="E39" s="2100"/>
      <c r="F39" s="2101"/>
      <c r="G39" s="2101"/>
      <c r="H39" s="2111">
        <f t="shared" si="7"/>
        <v>11</v>
      </c>
      <c r="I39" s="2101">
        <v>7</v>
      </c>
      <c r="J39" s="2101">
        <v>4</v>
      </c>
      <c r="K39" s="2100"/>
      <c r="L39" s="2101"/>
      <c r="M39" s="2101"/>
      <c r="N39" s="2100"/>
      <c r="O39" s="2101"/>
      <c r="P39" s="2103"/>
      <c r="Q39" s="2104"/>
    </row>
    <row r="40" spans="1:17" ht="14.1" customHeight="1">
      <c r="A40" s="2116" t="s">
        <v>256</v>
      </c>
      <c r="B40" s="2117"/>
      <c r="C40" s="2117"/>
      <c r="D40" s="2117"/>
      <c r="E40" s="2117"/>
      <c r="F40" s="2117"/>
      <c r="G40" s="2117"/>
      <c r="H40" s="2117"/>
      <c r="I40" s="2117"/>
      <c r="J40" s="2117"/>
      <c r="K40" s="2117"/>
      <c r="L40" s="2117"/>
      <c r="M40" s="2117"/>
      <c r="N40" s="2117"/>
      <c r="O40" s="2116" t="s">
        <v>408</v>
      </c>
      <c r="P40" s="2117"/>
    </row>
    <row r="41" spans="1:17" ht="14.1" customHeight="1">
      <c r="A41" s="2116" t="s">
        <v>462</v>
      </c>
      <c r="B41" s="2117"/>
      <c r="C41" s="2117"/>
      <c r="D41" s="2117"/>
      <c r="E41" s="2117"/>
      <c r="F41" s="2117"/>
      <c r="G41" s="2117"/>
      <c r="H41" s="2117"/>
      <c r="I41" s="2117"/>
      <c r="J41" s="2117"/>
      <c r="K41" s="2117"/>
      <c r="L41" s="2117"/>
      <c r="M41" s="2117"/>
      <c r="N41" s="2117"/>
      <c r="O41" s="2117"/>
      <c r="P41" s="2117"/>
    </row>
    <row r="42" spans="1:17" ht="9" customHeight="1"/>
    <row r="43" spans="1:17" ht="9" customHeight="1"/>
    <row r="44" spans="1:17" ht="9" customHeight="1"/>
    <row r="45" spans="1:17" ht="9" customHeight="1"/>
    <row r="46" spans="1:17" ht="9" customHeight="1"/>
    <row r="47" spans="1:17" ht="9" customHeight="1"/>
    <row r="48" spans="1:17" ht="9" customHeight="1"/>
    <row r="49" spans="2:7" ht="12" customHeight="1">
      <c r="B49" s="2115"/>
      <c r="C49" s="2115"/>
      <c r="D49" s="2115"/>
      <c r="E49" s="2115"/>
      <c r="F49" s="2115"/>
      <c r="G49" s="2115"/>
    </row>
  </sheetData>
  <sheetProtection password="CA55" sheet="1" objects="1" scenarios="1"/>
  <mergeCells count="6">
    <mergeCell ref="N7:P7"/>
    <mergeCell ref="A1:P1"/>
    <mergeCell ref="A2:P2"/>
    <mergeCell ref="A3:P3"/>
    <mergeCell ref="A5:P5"/>
    <mergeCell ref="K7:M7"/>
  </mergeCells>
  <phoneticPr fontId="101" type="noConversion"/>
  <printOptions horizontalCentered="1"/>
  <pageMargins left="0.39370078740157483" right="0.75" top="0.51181102362204722" bottom="1" header="0" footer="0"/>
  <pageSetup orientation="landscape" horizontalDpi="300" verticalDpi="300" r:id="rId1"/>
  <headerFooter alignWithMargins="0">
    <oddHeader>&amp;R&amp;"Helv,Negrita"&amp;12&amp;[60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R30"/>
  <sheetViews>
    <sheetView showGridLines="0" zoomScaleNormal="100" zoomScaleSheetLayoutView="100" workbookViewId="0">
      <selection activeCell="C38" sqref="C38"/>
    </sheetView>
  </sheetViews>
  <sheetFormatPr baseColWidth="10" defaultColWidth="6.83203125" defaultRowHeight="10.5"/>
  <cols>
    <col min="1" max="1" width="34.33203125" style="3260" customWidth="1"/>
    <col min="2" max="2" width="6.83203125" style="3260"/>
    <col min="3" max="3" width="6.83203125" style="3260" customWidth="1"/>
    <col min="4" max="4" width="7.1640625" style="3260" customWidth="1"/>
    <col min="5" max="6" width="6.83203125" style="3260"/>
    <col min="7" max="7" width="6.83203125" style="3260" customWidth="1"/>
    <col min="8" max="8" width="7.1640625" style="3260" customWidth="1"/>
    <col min="9" max="9" width="6.83203125" style="3260"/>
    <col min="10" max="10" width="6.83203125" style="3260" customWidth="1"/>
    <col min="11" max="15" width="6.83203125" style="3260"/>
    <col min="16" max="16" width="8.5" style="3260" customWidth="1"/>
    <col min="17" max="18" width="0" style="3260" hidden="1" customWidth="1"/>
    <col min="19" max="19" width="2.83203125" style="3260" customWidth="1"/>
    <col min="20" max="16384" width="6.83203125" style="3260"/>
  </cols>
  <sheetData>
    <row r="1" spans="1:18" ht="20.100000000000001" customHeight="1">
      <c r="A1" s="3640" t="s">
        <v>359</v>
      </c>
      <c r="B1" s="3640"/>
      <c r="C1" s="3640"/>
      <c r="D1" s="3640"/>
      <c r="E1" s="3640"/>
      <c r="F1" s="3640"/>
      <c r="G1" s="3640"/>
      <c r="H1" s="3640"/>
      <c r="I1" s="3640"/>
      <c r="J1" s="3640"/>
      <c r="K1" s="3640"/>
      <c r="L1" s="3640"/>
      <c r="M1" s="3640"/>
      <c r="N1" s="3640"/>
      <c r="O1" s="3640"/>
      <c r="P1" s="3640"/>
      <c r="Q1" s="3640"/>
    </row>
    <row r="2" spans="1:18" ht="12.75">
      <c r="A2" s="3638" t="s">
        <v>310</v>
      </c>
      <c r="B2" s="3638"/>
      <c r="C2" s="3638"/>
      <c r="D2" s="3638"/>
      <c r="E2" s="3638"/>
      <c r="F2" s="3638"/>
      <c r="G2" s="3638"/>
      <c r="H2" s="3638"/>
      <c r="I2" s="3638"/>
      <c r="J2" s="3638"/>
      <c r="K2" s="3638"/>
      <c r="L2" s="3638"/>
      <c r="M2" s="3638"/>
      <c r="N2" s="3638"/>
      <c r="O2" s="3638"/>
      <c r="P2" s="3638"/>
      <c r="Q2" s="3638"/>
    </row>
    <row r="3" spans="1:18" ht="12.95" customHeight="1">
      <c r="A3" s="3638" t="s">
        <v>1167</v>
      </c>
      <c r="B3" s="3638"/>
      <c r="C3" s="3638"/>
      <c r="D3" s="3638"/>
      <c r="E3" s="3638"/>
      <c r="F3" s="3638"/>
      <c r="G3" s="3638"/>
      <c r="H3" s="3638"/>
      <c r="I3" s="3638"/>
      <c r="J3" s="3638"/>
      <c r="K3" s="3638"/>
      <c r="L3" s="3638"/>
      <c r="M3" s="3638"/>
      <c r="N3" s="3638"/>
      <c r="O3" s="3638"/>
      <c r="P3" s="3638"/>
      <c r="Q3" s="3261"/>
    </row>
    <row r="4" spans="1:18" ht="20.100000000000001" customHeight="1">
      <c r="A4" s="3639" t="s">
        <v>1168</v>
      </c>
      <c r="B4" s="3639"/>
      <c r="C4" s="3639"/>
      <c r="D4" s="3639"/>
      <c r="E4" s="3639"/>
      <c r="F4" s="3639"/>
      <c r="G4" s="3639"/>
      <c r="H4" s="3639"/>
      <c r="I4" s="3639"/>
      <c r="J4" s="3639"/>
      <c r="K4" s="3639"/>
      <c r="L4" s="3639"/>
      <c r="M4" s="3639"/>
      <c r="N4" s="3639"/>
      <c r="O4" s="3639"/>
      <c r="P4" s="3639"/>
    </row>
    <row r="5" spans="1:18" ht="15" customHeight="1">
      <c r="A5" s="3262" t="s">
        <v>396</v>
      </c>
      <c r="B5" s="3635" t="s">
        <v>312</v>
      </c>
      <c r="C5" s="3636"/>
      <c r="D5" s="3637"/>
      <c r="E5" s="3641" t="s">
        <v>313</v>
      </c>
      <c r="F5" s="3636"/>
      <c r="G5" s="3637"/>
      <c r="H5" s="3641" t="s">
        <v>314</v>
      </c>
      <c r="I5" s="3636"/>
      <c r="J5" s="3637"/>
      <c r="K5" s="3641" t="s">
        <v>1169</v>
      </c>
      <c r="L5" s="3636"/>
      <c r="M5" s="3637"/>
      <c r="N5" s="3641" t="s">
        <v>316</v>
      </c>
      <c r="O5" s="3636"/>
      <c r="P5" s="3642"/>
      <c r="Q5" s="3263"/>
      <c r="R5" s="3264"/>
    </row>
    <row r="6" spans="1:18" ht="15" customHeight="1">
      <c r="A6" s="3265" t="s">
        <v>1352</v>
      </c>
      <c r="B6" s="3266"/>
      <c r="C6" s="3267" t="s">
        <v>202</v>
      </c>
      <c r="D6" s="3267" t="s">
        <v>317</v>
      </c>
      <c r="E6" s="3266"/>
      <c r="F6" s="3267" t="s">
        <v>202</v>
      </c>
      <c r="G6" s="3268" t="s">
        <v>317</v>
      </c>
      <c r="H6" s="3269"/>
      <c r="I6" s="3268" t="s">
        <v>202</v>
      </c>
      <c r="J6" s="3268" t="s">
        <v>317</v>
      </c>
      <c r="K6" s="3266"/>
      <c r="L6" s="3268" t="s">
        <v>202</v>
      </c>
      <c r="M6" s="3268" t="s">
        <v>317</v>
      </c>
      <c r="N6" s="3266"/>
      <c r="O6" s="3268" t="s">
        <v>202</v>
      </c>
      <c r="P6" s="3270" t="s">
        <v>317</v>
      </c>
      <c r="Q6" s="3271"/>
      <c r="R6" s="3264"/>
    </row>
    <row r="7" spans="1:18" ht="15" customHeight="1">
      <c r="A7" s="3272"/>
      <c r="B7" s="3273" t="s">
        <v>475</v>
      </c>
      <c r="C7" s="3273" t="s">
        <v>203</v>
      </c>
      <c r="D7" s="3273" t="s">
        <v>318</v>
      </c>
      <c r="E7" s="3273" t="s">
        <v>475</v>
      </c>
      <c r="F7" s="3273" t="s">
        <v>203</v>
      </c>
      <c r="G7" s="3274" t="s">
        <v>318</v>
      </c>
      <c r="H7" s="3275" t="s">
        <v>475</v>
      </c>
      <c r="I7" s="3274" t="s">
        <v>203</v>
      </c>
      <c r="J7" s="3274" t="s">
        <v>318</v>
      </c>
      <c r="K7" s="3274" t="s">
        <v>475</v>
      </c>
      <c r="L7" s="3274" t="s">
        <v>203</v>
      </c>
      <c r="M7" s="3274" t="s">
        <v>318</v>
      </c>
      <c r="N7" s="3274" t="s">
        <v>475</v>
      </c>
      <c r="O7" s="3274" t="s">
        <v>203</v>
      </c>
      <c r="P7" s="3276" t="s">
        <v>318</v>
      </c>
      <c r="Q7" s="3277"/>
      <c r="R7" s="3278"/>
    </row>
    <row r="8" spans="1:18" ht="20.100000000000001" customHeight="1">
      <c r="A8" s="3279" t="s">
        <v>380</v>
      </c>
      <c r="B8" s="3280">
        <f t="shared" ref="B8:P8" si="0">SUM(B9:B24)</f>
        <v>905</v>
      </c>
      <c r="C8" s="3280">
        <f t="shared" si="0"/>
        <v>601</v>
      </c>
      <c r="D8" s="3280">
        <f t="shared" si="0"/>
        <v>304</v>
      </c>
      <c r="E8" s="3280">
        <f t="shared" si="0"/>
        <v>50</v>
      </c>
      <c r="F8" s="3280">
        <f t="shared" si="0"/>
        <v>41</v>
      </c>
      <c r="G8" s="3280">
        <f t="shared" si="0"/>
        <v>9</v>
      </c>
      <c r="H8" s="3281">
        <f t="shared" si="0"/>
        <v>627</v>
      </c>
      <c r="I8" s="3280">
        <f t="shared" si="0"/>
        <v>464</v>
      </c>
      <c r="J8" s="3280">
        <f t="shared" si="0"/>
        <v>163</v>
      </c>
      <c r="K8" s="3280">
        <f t="shared" si="0"/>
        <v>103</v>
      </c>
      <c r="L8" s="3280">
        <f t="shared" si="0"/>
        <v>20</v>
      </c>
      <c r="M8" s="3280">
        <f t="shared" si="0"/>
        <v>83</v>
      </c>
      <c r="N8" s="3280">
        <f t="shared" si="0"/>
        <v>125</v>
      </c>
      <c r="O8" s="3280">
        <f t="shared" si="0"/>
        <v>76</v>
      </c>
      <c r="P8" s="3282">
        <f t="shared" si="0"/>
        <v>49</v>
      </c>
      <c r="Q8" s="3283"/>
    </row>
    <row r="9" spans="1:18" ht="20.100000000000001" customHeight="1">
      <c r="A9" s="3284" t="s">
        <v>419</v>
      </c>
      <c r="B9" s="3285">
        <f t="shared" ref="B9:B22" si="1">SUM(E9+H9+K9+N9)</f>
        <v>253</v>
      </c>
      <c r="C9" s="3285">
        <f t="shared" ref="C9:C22" si="2">SUM(F9+I9+L9+O9)</f>
        <v>149</v>
      </c>
      <c r="D9" s="3285">
        <f t="shared" ref="D9:D22" si="3">SUM(G9+J9+M9+P9)</f>
        <v>104</v>
      </c>
      <c r="E9" s="3285">
        <f t="shared" ref="E9:E23" si="4">SUM(F9:G9)</f>
        <v>5</v>
      </c>
      <c r="F9" s="3286">
        <v>4</v>
      </c>
      <c r="G9" s="3286">
        <v>1</v>
      </c>
      <c r="H9" s="3287">
        <f t="shared" ref="H9:H24" si="5">SUM(I9:J9)</f>
        <v>187</v>
      </c>
      <c r="I9" s="3286">
        <v>123</v>
      </c>
      <c r="J9" s="3286">
        <v>64</v>
      </c>
      <c r="K9" s="3285">
        <f t="shared" ref="K9:K22" si="6">SUM(L9:M9)</f>
        <v>32</v>
      </c>
      <c r="L9" s="3286">
        <v>5</v>
      </c>
      <c r="M9" s="3286">
        <v>27</v>
      </c>
      <c r="N9" s="3285">
        <f t="shared" ref="N9:N23" si="7">SUM(O9:P9)</f>
        <v>29</v>
      </c>
      <c r="O9" s="3286">
        <v>17</v>
      </c>
      <c r="P9" s="3288">
        <v>12</v>
      </c>
      <c r="Q9" s="3289"/>
    </row>
    <row r="10" spans="1:18" ht="20.100000000000001" customHeight="1">
      <c r="A10" s="3284" t="s">
        <v>420</v>
      </c>
      <c r="B10" s="3285">
        <f t="shared" si="1"/>
        <v>41</v>
      </c>
      <c r="C10" s="3285">
        <f t="shared" si="2"/>
        <v>26</v>
      </c>
      <c r="D10" s="3285">
        <f t="shared" si="3"/>
        <v>15</v>
      </c>
      <c r="E10" s="3285">
        <f t="shared" si="4"/>
        <v>4</v>
      </c>
      <c r="F10" s="3286">
        <v>4</v>
      </c>
      <c r="G10" s="3286"/>
      <c r="H10" s="3287">
        <f t="shared" si="5"/>
        <v>28</v>
      </c>
      <c r="I10" s="3286">
        <v>17</v>
      </c>
      <c r="J10" s="3286">
        <v>11</v>
      </c>
      <c r="K10" s="3285">
        <f t="shared" si="6"/>
        <v>3</v>
      </c>
      <c r="L10" s="3286"/>
      <c r="M10" s="3286">
        <v>3</v>
      </c>
      <c r="N10" s="3285">
        <f t="shared" si="7"/>
        <v>6</v>
      </c>
      <c r="O10" s="3286">
        <v>5</v>
      </c>
      <c r="P10" s="3288">
        <v>1</v>
      </c>
      <c r="Q10" s="3289"/>
    </row>
    <row r="11" spans="1:18" ht="20.100000000000001" customHeight="1">
      <c r="A11" s="3284" t="s">
        <v>421</v>
      </c>
      <c r="B11" s="3285">
        <f t="shared" si="1"/>
        <v>59</v>
      </c>
      <c r="C11" s="3285">
        <f t="shared" si="2"/>
        <v>42</v>
      </c>
      <c r="D11" s="3285">
        <f t="shared" si="3"/>
        <v>17</v>
      </c>
      <c r="E11" s="3285">
        <f t="shared" si="4"/>
        <v>4</v>
      </c>
      <c r="F11" s="3286">
        <v>3</v>
      </c>
      <c r="G11" s="3286">
        <v>1</v>
      </c>
      <c r="H11" s="3287">
        <f t="shared" si="5"/>
        <v>39</v>
      </c>
      <c r="I11" s="3286">
        <v>31</v>
      </c>
      <c r="J11" s="3286">
        <v>8</v>
      </c>
      <c r="K11" s="3285">
        <f t="shared" si="6"/>
        <v>6</v>
      </c>
      <c r="L11" s="3286">
        <v>1</v>
      </c>
      <c r="M11" s="3286">
        <v>5</v>
      </c>
      <c r="N11" s="3285">
        <f t="shared" si="7"/>
        <v>10</v>
      </c>
      <c r="O11" s="3286">
        <v>7</v>
      </c>
      <c r="P11" s="3288">
        <v>3</v>
      </c>
      <c r="Q11" s="3289"/>
      <c r="R11" s="3290"/>
    </row>
    <row r="12" spans="1:18" ht="20.100000000000001" customHeight="1">
      <c r="A12" s="3284" t="s">
        <v>422</v>
      </c>
      <c r="B12" s="3285">
        <f t="shared" si="1"/>
        <v>51</v>
      </c>
      <c r="C12" s="3285">
        <f t="shared" si="2"/>
        <v>39</v>
      </c>
      <c r="D12" s="3285">
        <f t="shared" si="3"/>
        <v>12</v>
      </c>
      <c r="E12" s="3285">
        <f t="shared" si="4"/>
        <v>3</v>
      </c>
      <c r="F12" s="3286">
        <v>3</v>
      </c>
      <c r="G12" s="3286"/>
      <c r="H12" s="3287">
        <f t="shared" si="5"/>
        <v>34</v>
      </c>
      <c r="I12" s="3286">
        <v>29</v>
      </c>
      <c r="J12" s="3286">
        <v>5</v>
      </c>
      <c r="K12" s="3285">
        <f t="shared" si="6"/>
        <v>7</v>
      </c>
      <c r="L12" s="3286">
        <v>2</v>
      </c>
      <c r="M12" s="3286">
        <v>5</v>
      </c>
      <c r="N12" s="3285">
        <f t="shared" si="7"/>
        <v>7</v>
      </c>
      <c r="O12" s="3286">
        <v>5</v>
      </c>
      <c r="P12" s="3288">
        <v>2</v>
      </c>
      <c r="Q12" s="3289"/>
    </row>
    <row r="13" spans="1:18" ht="20.100000000000001" customHeight="1">
      <c r="A13" s="3284" t="s">
        <v>423</v>
      </c>
      <c r="B13" s="3285">
        <f t="shared" si="1"/>
        <v>73</v>
      </c>
      <c r="C13" s="3285">
        <f t="shared" si="2"/>
        <v>58</v>
      </c>
      <c r="D13" s="3285">
        <f t="shared" si="3"/>
        <v>15</v>
      </c>
      <c r="E13" s="3285">
        <f t="shared" si="4"/>
        <v>4</v>
      </c>
      <c r="F13" s="3286">
        <v>3</v>
      </c>
      <c r="G13" s="3286">
        <v>1</v>
      </c>
      <c r="H13" s="3287">
        <f t="shared" si="5"/>
        <v>57</v>
      </c>
      <c r="I13" s="3286">
        <v>48</v>
      </c>
      <c r="J13" s="3286">
        <v>9</v>
      </c>
      <c r="K13" s="3285">
        <f t="shared" si="6"/>
        <v>5</v>
      </c>
      <c r="L13" s="3286">
        <v>1</v>
      </c>
      <c r="M13" s="3286">
        <v>4</v>
      </c>
      <c r="N13" s="3285">
        <f t="shared" si="7"/>
        <v>7</v>
      </c>
      <c r="O13" s="3286">
        <v>6</v>
      </c>
      <c r="P13" s="3288">
        <v>1</v>
      </c>
      <c r="Q13" s="3289"/>
    </row>
    <row r="14" spans="1:18" ht="20.100000000000001" customHeight="1">
      <c r="A14" s="3284" t="s">
        <v>424</v>
      </c>
      <c r="B14" s="3285">
        <f t="shared" si="1"/>
        <v>47</v>
      </c>
      <c r="C14" s="3285">
        <f t="shared" si="2"/>
        <v>29</v>
      </c>
      <c r="D14" s="3285">
        <f t="shared" si="3"/>
        <v>18</v>
      </c>
      <c r="E14" s="3285">
        <f t="shared" si="4"/>
        <v>3</v>
      </c>
      <c r="F14" s="3286">
        <v>2</v>
      </c>
      <c r="G14" s="3286">
        <v>1</v>
      </c>
      <c r="H14" s="3287">
        <f t="shared" si="5"/>
        <v>32</v>
      </c>
      <c r="I14" s="3286">
        <v>22</v>
      </c>
      <c r="J14" s="3286">
        <v>10</v>
      </c>
      <c r="K14" s="3285">
        <f t="shared" si="6"/>
        <v>4</v>
      </c>
      <c r="L14" s="3286">
        <v>1</v>
      </c>
      <c r="M14" s="3286">
        <v>3</v>
      </c>
      <c r="N14" s="3285">
        <f t="shared" si="7"/>
        <v>8</v>
      </c>
      <c r="O14" s="3286">
        <v>4</v>
      </c>
      <c r="P14" s="3288">
        <v>4</v>
      </c>
      <c r="Q14" s="3289"/>
    </row>
    <row r="15" spans="1:18" ht="20.100000000000001" customHeight="1">
      <c r="A15" s="3284" t="s">
        <v>425</v>
      </c>
      <c r="B15" s="3285">
        <f t="shared" si="1"/>
        <v>44</v>
      </c>
      <c r="C15" s="3285">
        <f t="shared" si="2"/>
        <v>30</v>
      </c>
      <c r="D15" s="3285">
        <f t="shared" si="3"/>
        <v>14</v>
      </c>
      <c r="E15" s="3285">
        <f t="shared" si="4"/>
        <v>3</v>
      </c>
      <c r="F15" s="3286">
        <v>2</v>
      </c>
      <c r="G15" s="3286">
        <v>1</v>
      </c>
      <c r="H15" s="3287">
        <f t="shared" si="5"/>
        <v>27</v>
      </c>
      <c r="I15" s="3286">
        <v>21</v>
      </c>
      <c r="J15" s="3286">
        <v>6</v>
      </c>
      <c r="K15" s="3285">
        <f t="shared" si="6"/>
        <v>7</v>
      </c>
      <c r="L15" s="3286">
        <v>1</v>
      </c>
      <c r="M15" s="3286">
        <v>6</v>
      </c>
      <c r="N15" s="3285">
        <f t="shared" si="7"/>
        <v>7</v>
      </c>
      <c r="O15" s="3286">
        <v>6</v>
      </c>
      <c r="P15" s="3288">
        <v>1</v>
      </c>
      <c r="Q15" s="3289"/>
    </row>
    <row r="16" spans="1:18" ht="20.100000000000001" customHeight="1">
      <c r="A16" s="3284" t="s">
        <v>1261</v>
      </c>
      <c r="B16" s="3285">
        <f t="shared" si="1"/>
        <v>43</v>
      </c>
      <c r="C16" s="3285">
        <f t="shared" si="2"/>
        <v>25</v>
      </c>
      <c r="D16" s="3285">
        <f t="shared" si="3"/>
        <v>18</v>
      </c>
      <c r="E16" s="3285">
        <f t="shared" si="4"/>
        <v>3</v>
      </c>
      <c r="F16" s="3286">
        <v>2</v>
      </c>
      <c r="G16" s="3286">
        <v>1</v>
      </c>
      <c r="H16" s="3287">
        <f t="shared" si="5"/>
        <v>29</v>
      </c>
      <c r="I16" s="3286">
        <v>19</v>
      </c>
      <c r="J16" s="3286">
        <v>10</v>
      </c>
      <c r="K16" s="3285">
        <f t="shared" si="6"/>
        <v>5</v>
      </c>
      <c r="L16" s="3286">
        <v>1</v>
      </c>
      <c r="M16" s="3286">
        <v>4</v>
      </c>
      <c r="N16" s="3285">
        <f t="shared" si="7"/>
        <v>6</v>
      </c>
      <c r="O16" s="3286">
        <v>3</v>
      </c>
      <c r="P16" s="3288">
        <v>3</v>
      </c>
      <c r="Q16" s="3289"/>
    </row>
    <row r="17" spans="1:17" ht="20.100000000000001" customHeight="1">
      <c r="A17" s="3284" t="s">
        <v>426</v>
      </c>
      <c r="B17" s="3285">
        <f t="shared" si="1"/>
        <v>26</v>
      </c>
      <c r="C17" s="3285">
        <f t="shared" si="2"/>
        <v>18</v>
      </c>
      <c r="D17" s="3285">
        <f t="shared" si="3"/>
        <v>8</v>
      </c>
      <c r="E17" s="3285">
        <f t="shared" si="4"/>
        <v>2</v>
      </c>
      <c r="F17" s="3286">
        <v>2</v>
      </c>
      <c r="G17" s="3286"/>
      <c r="H17" s="3287">
        <f t="shared" si="5"/>
        <v>16</v>
      </c>
      <c r="I17" s="3286">
        <v>13</v>
      </c>
      <c r="J17" s="3286">
        <v>3</v>
      </c>
      <c r="K17" s="3285">
        <f t="shared" si="6"/>
        <v>2</v>
      </c>
      <c r="L17" s="3286"/>
      <c r="M17" s="3286">
        <v>2</v>
      </c>
      <c r="N17" s="3285">
        <f t="shared" si="7"/>
        <v>6</v>
      </c>
      <c r="O17" s="3286">
        <v>3</v>
      </c>
      <c r="P17" s="3288">
        <v>3</v>
      </c>
      <c r="Q17" s="3289"/>
    </row>
    <row r="18" spans="1:17" ht="20.100000000000001" customHeight="1">
      <c r="A18" s="3284" t="s">
        <v>427</v>
      </c>
      <c r="B18" s="3285">
        <f t="shared" si="1"/>
        <v>32</v>
      </c>
      <c r="C18" s="3285">
        <f t="shared" si="2"/>
        <v>21</v>
      </c>
      <c r="D18" s="3285">
        <f t="shared" si="3"/>
        <v>11</v>
      </c>
      <c r="E18" s="3285">
        <f t="shared" si="4"/>
        <v>2</v>
      </c>
      <c r="F18" s="3286">
        <v>1</v>
      </c>
      <c r="G18" s="3286">
        <v>1</v>
      </c>
      <c r="H18" s="3287">
        <f t="shared" si="5"/>
        <v>20</v>
      </c>
      <c r="I18" s="3286">
        <v>15</v>
      </c>
      <c r="J18" s="3286">
        <v>5</v>
      </c>
      <c r="K18" s="3285">
        <f t="shared" si="6"/>
        <v>3</v>
      </c>
      <c r="L18" s="3286"/>
      <c r="M18" s="3286">
        <v>3</v>
      </c>
      <c r="N18" s="3285">
        <f t="shared" si="7"/>
        <v>7</v>
      </c>
      <c r="O18" s="3286">
        <v>5</v>
      </c>
      <c r="P18" s="3288">
        <v>2</v>
      </c>
      <c r="Q18" s="3289"/>
    </row>
    <row r="19" spans="1:17" ht="20.100000000000001" customHeight="1">
      <c r="A19" s="3284" t="s">
        <v>465</v>
      </c>
      <c r="B19" s="3285">
        <f t="shared" si="1"/>
        <v>33</v>
      </c>
      <c r="C19" s="3285">
        <f t="shared" si="2"/>
        <v>23</v>
      </c>
      <c r="D19" s="3285">
        <f t="shared" si="3"/>
        <v>10</v>
      </c>
      <c r="E19" s="3285">
        <f t="shared" si="4"/>
        <v>3</v>
      </c>
      <c r="F19" s="3286">
        <v>3</v>
      </c>
      <c r="G19" s="3286"/>
      <c r="H19" s="3287">
        <f t="shared" si="5"/>
        <v>22</v>
      </c>
      <c r="I19" s="3286">
        <v>16</v>
      </c>
      <c r="J19" s="3286">
        <v>6</v>
      </c>
      <c r="K19" s="3285">
        <f t="shared" si="6"/>
        <v>2</v>
      </c>
      <c r="L19" s="3286">
        <v>1</v>
      </c>
      <c r="M19" s="3286">
        <v>1</v>
      </c>
      <c r="N19" s="3285">
        <f t="shared" si="7"/>
        <v>6</v>
      </c>
      <c r="O19" s="3286">
        <v>3</v>
      </c>
      <c r="P19" s="3288">
        <v>3</v>
      </c>
      <c r="Q19" s="3289"/>
    </row>
    <row r="20" spans="1:17" ht="20.100000000000001" customHeight="1">
      <c r="A20" s="3284" t="s">
        <v>428</v>
      </c>
      <c r="B20" s="3285">
        <f t="shared" si="1"/>
        <v>26</v>
      </c>
      <c r="C20" s="3285">
        <f t="shared" si="2"/>
        <v>18</v>
      </c>
      <c r="D20" s="3285">
        <f t="shared" si="3"/>
        <v>8</v>
      </c>
      <c r="E20" s="3285">
        <f t="shared" si="4"/>
        <v>3</v>
      </c>
      <c r="F20" s="3286">
        <v>2</v>
      </c>
      <c r="G20" s="3286">
        <v>1</v>
      </c>
      <c r="H20" s="3287">
        <f t="shared" si="5"/>
        <v>14</v>
      </c>
      <c r="I20" s="3286">
        <v>12</v>
      </c>
      <c r="J20" s="3286">
        <v>2</v>
      </c>
      <c r="K20" s="3285">
        <f t="shared" si="6"/>
        <v>2</v>
      </c>
      <c r="L20" s="3286"/>
      <c r="M20" s="3286">
        <v>2</v>
      </c>
      <c r="N20" s="3285">
        <f t="shared" si="7"/>
        <v>7</v>
      </c>
      <c r="O20" s="3286">
        <v>4</v>
      </c>
      <c r="P20" s="3288">
        <v>3</v>
      </c>
      <c r="Q20" s="3289"/>
    </row>
    <row r="21" spans="1:17" ht="20.100000000000001" customHeight="1">
      <c r="A21" s="3284" t="s">
        <v>429</v>
      </c>
      <c r="B21" s="3285">
        <f t="shared" si="1"/>
        <v>113</v>
      </c>
      <c r="C21" s="3285">
        <f t="shared" si="2"/>
        <v>78</v>
      </c>
      <c r="D21" s="3285">
        <f t="shared" si="3"/>
        <v>35</v>
      </c>
      <c r="E21" s="3285">
        <f t="shared" si="4"/>
        <v>5</v>
      </c>
      <c r="F21" s="3286">
        <v>5</v>
      </c>
      <c r="G21" s="3286"/>
      <c r="H21" s="3287">
        <f t="shared" si="5"/>
        <v>77</v>
      </c>
      <c r="I21" s="3286">
        <v>63</v>
      </c>
      <c r="J21" s="3286">
        <v>14</v>
      </c>
      <c r="K21" s="3285">
        <f t="shared" si="6"/>
        <v>15</v>
      </c>
      <c r="L21" s="3286">
        <v>4</v>
      </c>
      <c r="M21" s="3286">
        <v>11</v>
      </c>
      <c r="N21" s="3285">
        <f t="shared" si="7"/>
        <v>16</v>
      </c>
      <c r="O21" s="3286">
        <v>6</v>
      </c>
      <c r="P21" s="3288">
        <v>10</v>
      </c>
      <c r="Q21" s="3289"/>
    </row>
    <row r="22" spans="1:17" ht="20.100000000000001" customHeight="1">
      <c r="A22" s="3284" t="s">
        <v>430</v>
      </c>
      <c r="B22" s="3285">
        <f t="shared" si="1"/>
        <v>43</v>
      </c>
      <c r="C22" s="3285">
        <f t="shared" si="2"/>
        <v>28</v>
      </c>
      <c r="D22" s="3285">
        <f t="shared" si="3"/>
        <v>15</v>
      </c>
      <c r="E22" s="3285">
        <f t="shared" si="4"/>
        <v>4</v>
      </c>
      <c r="F22" s="3286">
        <v>3</v>
      </c>
      <c r="G22" s="3286">
        <v>1</v>
      </c>
      <c r="H22" s="3287">
        <f t="shared" si="5"/>
        <v>28</v>
      </c>
      <c r="I22" s="3286">
        <v>22</v>
      </c>
      <c r="J22" s="3286">
        <v>6</v>
      </c>
      <c r="K22" s="3285">
        <f t="shared" si="6"/>
        <v>10</v>
      </c>
      <c r="L22" s="3286">
        <v>3</v>
      </c>
      <c r="M22" s="3286">
        <v>7</v>
      </c>
      <c r="N22" s="3285">
        <f t="shared" si="7"/>
        <v>1</v>
      </c>
      <c r="O22" s="3286"/>
      <c r="P22" s="3288">
        <v>1</v>
      </c>
      <c r="Q22" s="3289"/>
    </row>
    <row r="23" spans="1:17" ht="20.100000000000001" customHeight="1">
      <c r="A23" s="3284" t="s">
        <v>431</v>
      </c>
      <c r="B23" s="3285">
        <f>SUM(E23+H23+K23+N23)</f>
        <v>11</v>
      </c>
      <c r="C23" s="3285">
        <f>SUM(F23+I23+L23+O23)</f>
        <v>11</v>
      </c>
      <c r="D23" s="3285"/>
      <c r="E23" s="3285">
        <f t="shared" si="4"/>
        <v>2</v>
      </c>
      <c r="F23" s="3286">
        <v>2</v>
      </c>
      <c r="G23" s="3286"/>
      <c r="H23" s="3287">
        <f t="shared" si="5"/>
        <v>7</v>
      </c>
      <c r="I23" s="3286">
        <v>7</v>
      </c>
      <c r="J23" s="3286"/>
      <c r="K23" s="3285"/>
      <c r="L23" s="3286"/>
      <c r="M23" s="3286"/>
      <c r="N23" s="3285">
        <f t="shared" si="7"/>
        <v>2</v>
      </c>
      <c r="O23" s="3286">
        <v>2</v>
      </c>
      <c r="P23" s="3288"/>
      <c r="Q23" s="3289"/>
    </row>
    <row r="24" spans="1:17" ht="20.100000000000001" customHeight="1">
      <c r="A24" s="3284" t="s">
        <v>1298</v>
      </c>
      <c r="B24" s="3285">
        <f>SUM(E24+H24+K24+N24)</f>
        <v>10</v>
      </c>
      <c r="C24" s="3285">
        <f>SUM(F24+I24+L24+O24)</f>
        <v>6</v>
      </c>
      <c r="D24" s="3285">
        <f>SUM(G24+J24+M24+P24)</f>
        <v>4</v>
      </c>
      <c r="E24" s="3286"/>
      <c r="F24" s="3286"/>
      <c r="G24" s="3286"/>
      <c r="H24" s="3287">
        <f t="shared" si="5"/>
        <v>10</v>
      </c>
      <c r="I24" s="3286">
        <v>6</v>
      </c>
      <c r="J24" s="3286">
        <v>4</v>
      </c>
      <c r="K24" s="3286"/>
      <c r="L24" s="3286"/>
      <c r="M24" s="3286"/>
      <c r="N24" s="3286"/>
      <c r="O24" s="3286"/>
      <c r="P24" s="3288"/>
      <c r="Q24" s="3289"/>
    </row>
    <row r="25" spans="1:17" ht="12" customHeight="1">
      <c r="A25" s="3291" t="s">
        <v>256</v>
      </c>
      <c r="B25" s="3292"/>
      <c r="C25" s="3292"/>
      <c r="D25" s="3292"/>
      <c r="E25" s="3292"/>
      <c r="G25" s="3292"/>
      <c r="H25" s="3292"/>
      <c r="I25" s="3292"/>
      <c r="J25" s="3292"/>
      <c r="K25" s="3292"/>
      <c r="L25" s="3292"/>
      <c r="M25" s="3292"/>
      <c r="N25" s="3292"/>
      <c r="Q25" s="3292"/>
    </row>
    <row r="26" spans="1:17" ht="17.25" customHeight="1">
      <c r="A26" s="3291" t="s">
        <v>1170</v>
      </c>
      <c r="B26" s="3293"/>
      <c r="C26" s="3293"/>
      <c r="D26" s="3293"/>
      <c r="E26" s="3292"/>
      <c r="G26" s="3292"/>
      <c r="H26" s="3292"/>
      <c r="I26" s="3292"/>
      <c r="J26" s="3292"/>
      <c r="K26" s="3292"/>
      <c r="L26" s="3292"/>
      <c r="M26" s="3292"/>
      <c r="N26" s="3294" t="s">
        <v>408</v>
      </c>
      <c r="P26" s="3292"/>
      <c r="Q26" s="3292"/>
    </row>
    <row r="30" spans="1:17">
      <c r="B30" s="3295"/>
      <c r="C30" s="3295"/>
      <c r="D30" s="3295"/>
      <c r="E30" s="3295"/>
      <c r="F30" s="3295"/>
      <c r="G30" s="3295"/>
      <c r="H30" s="3295"/>
      <c r="I30" s="3295"/>
      <c r="J30" s="3295"/>
      <c r="K30" s="3295"/>
      <c r="L30" s="3295"/>
      <c r="M30" s="3295"/>
      <c r="N30" s="3295"/>
      <c r="O30" s="3295"/>
      <c r="P30" s="3295"/>
    </row>
  </sheetData>
  <sheetProtection password="CA55" sheet="1" objects="1" scenarios="1"/>
  <mergeCells count="9">
    <mergeCell ref="B5:D5"/>
    <mergeCell ref="A3:P3"/>
    <mergeCell ref="A4:P4"/>
    <mergeCell ref="A1:Q1"/>
    <mergeCell ref="A2:Q2"/>
    <mergeCell ref="N5:P5"/>
    <mergeCell ref="E5:G5"/>
    <mergeCell ref="H5:J5"/>
    <mergeCell ref="K5:M5"/>
  </mergeCells>
  <phoneticPr fontId="8" type="noConversion"/>
  <printOptions horizontalCentered="1"/>
  <pageMargins left="0.39370078740157483" right="0.39370078740157483" top="0.78740157480314965" bottom="0.78740157480314965" header="0" footer="0"/>
  <pageSetup orientation="landscape" horizontalDpi="300" verticalDpi="300" r:id="rId1"/>
  <headerFooter alignWithMargins="0">
    <oddHeader>&amp;R&amp;"Helv,Negrita"&amp;12&amp;[61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syncVertical="1" syncRef="A14" transitionEvaluation="1"/>
  <dimension ref="A1:P62"/>
  <sheetViews>
    <sheetView showGridLines="0" topLeftCell="A14" workbookViewId="0">
      <selection activeCell="N18" sqref="N18"/>
    </sheetView>
  </sheetViews>
  <sheetFormatPr baseColWidth="10" defaultColWidth="8.33203125" defaultRowHeight="9"/>
  <cols>
    <col min="1" max="1" width="36.1640625" style="2118" customWidth="1"/>
    <col min="2" max="2" width="7.5" style="2118" customWidth="1"/>
    <col min="3" max="3" width="7.1640625" style="2118" customWidth="1"/>
    <col min="4" max="4" width="7.33203125" style="2118" customWidth="1"/>
    <col min="5" max="5" width="7.5" style="2118" customWidth="1"/>
    <col min="6" max="7" width="5.6640625" style="2118" customWidth="1"/>
    <col min="8" max="8" width="7" style="2118" customWidth="1"/>
    <col min="9" max="9" width="6.6640625" style="2118" customWidth="1"/>
    <col min="10" max="10" width="5.5" style="2118" customWidth="1"/>
    <col min="11" max="11" width="7.5" style="2118" customWidth="1"/>
    <col min="12" max="12" width="5.6640625" style="2118" customWidth="1"/>
    <col min="13" max="13" width="5.83203125" style="2118" customWidth="1"/>
    <col min="14" max="14" width="6.6640625" style="2118" customWidth="1"/>
    <col min="15" max="16" width="5.6640625" style="2118" customWidth="1"/>
    <col min="17" max="17" width="1.6640625" style="2118" customWidth="1"/>
    <col min="18" max="16384" width="8.33203125" style="2118"/>
  </cols>
  <sheetData>
    <row r="1" spans="1:16" ht="20.25">
      <c r="A1" s="3646" t="s">
        <v>359</v>
      </c>
      <c r="B1" s="3646"/>
      <c r="C1" s="3646"/>
      <c r="D1" s="3646"/>
      <c r="E1" s="3646"/>
      <c r="F1" s="3646"/>
      <c r="G1" s="3646"/>
      <c r="H1" s="3646"/>
      <c r="I1" s="3646"/>
      <c r="J1" s="3646"/>
      <c r="K1" s="3646"/>
      <c r="L1" s="3646"/>
      <c r="M1" s="3646"/>
      <c r="N1" s="3646"/>
      <c r="O1" s="3646"/>
      <c r="P1" s="3646"/>
    </row>
    <row r="2" spans="1:16" ht="9" customHeight="1">
      <c r="A2" s="2119"/>
      <c r="B2" s="2120"/>
      <c r="C2" s="2121" t="s">
        <v>396</v>
      </c>
      <c r="D2" s="2122" t="s">
        <v>396</v>
      </c>
      <c r="E2" s="2120"/>
      <c r="F2" s="2120"/>
      <c r="G2" s="2120"/>
      <c r="H2" s="2120"/>
      <c r="I2" s="2120"/>
      <c r="J2" s="2120"/>
      <c r="K2" s="2120"/>
      <c r="L2" s="2120"/>
      <c r="M2" s="2123"/>
      <c r="N2" s="2123"/>
      <c r="O2" s="2123"/>
      <c r="P2" s="2123"/>
    </row>
    <row r="3" spans="1:16" ht="14.25">
      <c r="A3" s="3647" t="s">
        <v>333</v>
      </c>
      <c r="B3" s="3647"/>
      <c r="C3" s="3647"/>
      <c r="D3" s="3647"/>
      <c r="E3" s="3647"/>
      <c r="F3" s="3647"/>
      <c r="G3" s="3647"/>
      <c r="H3" s="3647"/>
      <c r="I3" s="3647"/>
      <c r="J3" s="3647"/>
      <c r="K3" s="3647"/>
      <c r="L3" s="3647"/>
      <c r="M3" s="3647"/>
      <c r="N3" s="3647"/>
      <c r="O3" s="3647"/>
      <c r="P3" s="3647"/>
    </row>
    <row r="4" spans="1:16" ht="14.25">
      <c r="A4" s="3647" t="s">
        <v>1020</v>
      </c>
      <c r="B4" s="3647"/>
      <c r="C4" s="3647"/>
      <c r="D4" s="3647"/>
      <c r="E4" s="3647"/>
      <c r="F4" s="3647"/>
      <c r="G4" s="3647"/>
      <c r="H4" s="3647"/>
      <c r="I4" s="3647"/>
      <c r="J4" s="3647"/>
      <c r="K4" s="3647"/>
      <c r="L4" s="3647"/>
      <c r="M4" s="3647"/>
      <c r="N4" s="3647"/>
      <c r="O4" s="3647"/>
      <c r="P4" s="3647"/>
    </row>
    <row r="5" spans="1:16" ht="12" customHeight="1">
      <c r="A5" s="2124"/>
      <c r="B5" s="2124"/>
      <c r="C5" s="2124"/>
      <c r="D5" s="2124"/>
      <c r="E5" s="2124"/>
      <c r="F5" s="2124"/>
      <c r="G5" s="2124"/>
      <c r="H5" s="2124"/>
      <c r="I5" s="2124"/>
      <c r="J5" s="2124"/>
      <c r="K5" s="2124"/>
      <c r="L5" s="2124"/>
      <c r="M5" s="2124"/>
      <c r="N5" s="2124"/>
      <c r="O5" s="2124"/>
      <c r="P5" s="2124"/>
    </row>
    <row r="6" spans="1:16" ht="18.75">
      <c r="A6" s="3648" t="s">
        <v>145</v>
      </c>
      <c r="B6" s="3648"/>
      <c r="C6" s="3648"/>
      <c r="D6" s="3648"/>
      <c r="E6" s="3648"/>
      <c r="F6" s="3648"/>
      <c r="G6" s="3648"/>
      <c r="H6" s="3648"/>
      <c r="I6" s="3648"/>
      <c r="J6" s="3648"/>
      <c r="K6" s="3648"/>
      <c r="L6" s="3648"/>
      <c r="M6" s="3648"/>
      <c r="N6" s="3648"/>
      <c r="O6" s="3648"/>
      <c r="P6" s="3648"/>
    </row>
    <row r="7" spans="1:16" ht="12.75">
      <c r="A7" s="2125"/>
      <c r="B7" s="2126"/>
      <c r="C7" s="2126"/>
      <c r="D7" s="2127"/>
      <c r="E7" s="2126"/>
      <c r="F7" s="2126"/>
      <c r="G7" s="2127"/>
      <c r="H7" s="2126"/>
      <c r="I7" s="2126"/>
      <c r="J7" s="2127"/>
      <c r="K7" s="2126"/>
      <c r="L7" s="2126"/>
      <c r="M7" s="2127"/>
      <c r="N7" s="2126"/>
      <c r="O7" s="2126"/>
      <c r="P7" s="2128"/>
    </row>
    <row r="8" spans="1:16" ht="12.75">
      <c r="A8" s="2129" t="s">
        <v>396</v>
      </c>
      <c r="B8" s="2130" t="s">
        <v>339</v>
      </c>
      <c r="C8" s="2131"/>
      <c r="D8" s="2132"/>
      <c r="E8" s="3643" t="s">
        <v>243</v>
      </c>
      <c r="F8" s="3644"/>
      <c r="G8" s="3645"/>
      <c r="H8" s="3643" t="s">
        <v>340</v>
      </c>
      <c r="I8" s="3649"/>
      <c r="J8" s="3645"/>
      <c r="K8" s="3643" t="s">
        <v>341</v>
      </c>
      <c r="L8" s="3644"/>
      <c r="M8" s="3645"/>
      <c r="N8" s="2130" t="s">
        <v>342</v>
      </c>
      <c r="O8" s="2131"/>
      <c r="P8" s="2133"/>
    </row>
    <row r="9" spans="1:16" ht="12.75">
      <c r="A9" s="2129" t="s">
        <v>653</v>
      </c>
      <c r="B9" s="2131"/>
      <c r="C9" s="2131"/>
      <c r="D9" s="2132"/>
      <c r="E9" s="2131"/>
      <c r="F9" s="2131"/>
      <c r="G9" s="2132"/>
      <c r="H9" s="2131"/>
      <c r="I9" s="2131"/>
      <c r="J9" s="2132"/>
      <c r="K9" s="2131"/>
      <c r="L9" s="2131"/>
      <c r="M9" s="2132"/>
      <c r="N9" s="2131"/>
      <c r="O9" s="2131"/>
      <c r="P9" s="2133"/>
    </row>
    <row r="10" spans="1:16" ht="12.75">
      <c r="A10" s="2134"/>
      <c r="B10" s="2135" t="s">
        <v>418</v>
      </c>
      <c r="C10" s="2136" t="s">
        <v>217</v>
      </c>
      <c r="D10" s="2136" t="s">
        <v>218</v>
      </c>
      <c r="E10" s="2136" t="s">
        <v>418</v>
      </c>
      <c r="F10" s="2136" t="s">
        <v>217</v>
      </c>
      <c r="G10" s="2136" t="s">
        <v>218</v>
      </c>
      <c r="H10" s="2135" t="s">
        <v>418</v>
      </c>
      <c r="I10" s="2136" t="s">
        <v>217</v>
      </c>
      <c r="J10" s="2136" t="s">
        <v>218</v>
      </c>
      <c r="K10" s="2136" t="s">
        <v>418</v>
      </c>
      <c r="L10" s="2136" t="s">
        <v>217</v>
      </c>
      <c r="M10" s="2136" t="s">
        <v>218</v>
      </c>
      <c r="N10" s="2136" t="s">
        <v>418</v>
      </c>
      <c r="O10" s="2136" t="s">
        <v>217</v>
      </c>
      <c r="P10" s="2137" t="s">
        <v>218</v>
      </c>
    </row>
    <row r="11" spans="1:16" ht="12.75">
      <c r="A11" s="2138"/>
      <c r="B11" s="2139"/>
      <c r="C11" s="2140"/>
      <c r="D11" s="2140"/>
      <c r="E11" s="2140"/>
      <c r="F11" s="2140"/>
      <c r="G11" s="2140"/>
      <c r="H11" s="2139"/>
      <c r="I11" s="2140"/>
      <c r="J11" s="2140"/>
      <c r="K11" s="2140"/>
      <c r="L11" s="2140"/>
      <c r="M11" s="2140"/>
      <c r="N11" s="2140"/>
      <c r="O11" s="2140"/>
      <c r="P11" s="2141"/>
    </row>
    <row r="12" spans="1:16" ht="50.1" customHeight="1">
      <c r="A12" s="2142" t="s">
        <v>1280</v>
      </c>
      <c r="B12" s="2143">
        <f t="shared" ref="B12:H12" si="0">SUM(B13:B17)</f>
        <v>3193</v>
      </c>
      <c r="C12" s="2144">
        <f t="shared" si="0"/>
        <v>1979</v>
      </c>
      <c r="D12" s="2144">
        <f t="shared" si="0"/>
        <v>1214</v>
      </c>
      <c r="E12" s="2144">
        <f t="shared" si="0"/>
        <v>143</v>
      </c>
      <c r="F12" s="2144">
        <f t="shared" si="0"/>
        <v>109</v>
      </c>
      <c r="G12" s="2144">
        <f t="shared" si="0"/>
        <v>34</v>
      </c>
      <c r="H12" s="2143">
        <f t="shared" si="0"/>
        <v>1742</v>
      </c>
      <c r="I12" s="2143">
        <f>SUM(I14:I17)</f>
        <v>1252</v>
      </c>
      <c r="J12" s="2143">
        <f t="shared" ref="J12:P12" si="1">SUM(J13:J17)</f>
        <v>490</v>
      </c>
      <c r="K12" s="2144">
        <f t="shared" si="1"/>
        <v>739</v>
      </c>
      <c r="L12" s="2144">
        <f t="shared" si="1"/>
        <v>240</v>
      </c>
      <c r="M12" s="2144">
        <f t="shared" si="1"/>
        <v>499</v>
      </c>
      <c r="N12" s="2144">
        <f t="shared" si="1"/>
        <v>569</v>
      </c>
      <c r="O12" s="2144">
        <f t="shared" si="1"/>
        <v>378</v>
      </c>
      <c r="P12" s="2145">
        <f t="shared" si="1"/>
        <v>191</v>
      </c>
    </row>
    <row r="13" spans="1:16" ht="50.1" hidden="1" customHeight="1">
      <c r="A13" s="2146" t="s">
        <v>364</v>
      </c>
      <c r="B13" s="2147">
        <f t="shared" ref="B13:D17" si="2">SUM(E13+H13+K13+N13)</f>
        <v>0</v>
      </c>
      <c r="C13" s="2148">
        <f t="shared" si="2"/>
        <v>0</v>
      </c>
      <c r="D13" s="2148">
        <f t="shared" si="2"/>
        <v>0</v>
      </c>
      <c r="E13" s="2149"/>
      <c r="F13" s="2149"/>
      <c r="G13" s="2149"/>
      <c r="H13" s="2147">
        <f>SUM(I13:J13)</f>
        <v>0</v>
      </c>
      <c r="I13" s="2148"/>
      <c r="J13" s="2148"/>
      <c r="K13" s="2149"/>
      <c r="L13" s="2149"/>
      <c r="M13" s="2149"/>
      <c r="N13" s="2149"/>
      <c r="O13" s="2149"/>
      <c r="P13" s="2150"/>
    </row>
    <row r="14" spans="1:16" ht="50.1" customHeight="1">
      <c r="A14" s="2146" t="s">
        <v>364</v>
      </c>
      <c r="B14" s="2147">
        <f t="shared" si="2"/>
        <v>20</v>
      </c>
      <c r="C14" s="2148">
        <f t="shared" si="2"/>
        <v>17</v>
      </c>
      <c r="D14" s="2148">
        <f t="shared" si="2"/>
        <v>3</v>
      </c>
      <c r="E14" s="2149"/>
      <c r="F14" s="2149"/>
      <c r="G14" s="2149"/>
      <c r="H14" s="2147">
        <f>SUM(I14:J14)</f>
        <v>20</v>
      </c>
      <c r="I14" s="2148">
        <v>17</v>
      </c>
      <c r="J14" s="2148">
        <v>3</v>
      </c>
      <c r="K14" s="2149"/>
      <c r="L14" s="2149"/>
      <c r="M14" s="2149"/>
      <c r="N14" s="2149"/>
      <c r="O14" s="2149"/>
      <c r="P14" s="2150"/>
    </row>
    <row r="15" spans="1:16" ht="50.1" customHeight="1">
      <c r="A15" s="2146" t="s">
        <v>1080</v>
      </c>
      <c r="B15" s="2147">
        <f t="shared" si="2"/>
        <v>1108</v>
      </c>
      <c r="C15" s="2148">
        <f t="shared" si="2"/>
        <v>706</v>
      </c>
      <c r="D15" s="2148">
        <f t="shared" si="2"/>
        <v>402</v>
      </c>
      <c r="E15" s="2148">
        <f>SUM(F15:G15)</f>
        <v>50</v>
      </c>
      <c r="F15" s="2151">
        <v>34</v>
      </c>
      <c r="G15" s="2148">
        <v>16</v>
      </c>
      <c r="H15" s="2147">
        <f>SUM(I15:J15)</f>
        <v>691</v>
      </c>
      <c r="I15" s="2148">
        <v>498</v>
      </c>
      <c r="J15" s="2148">
        <v>193</v>
      </c>
      <c r="K15" s="2148">
        <f>SUM(L15:M15)</f>
        <v>171</v>
      </c>
      <c r="L15" s="2148">
        <v>40</v>
      </c>
      <c r="M15" s="2148">
        <v>131</v>
      </c>
      <c r="N15" s="2148">
        <f>SUM(O15:P15)</f>
        <v>196</v>
      </c>
      <c r="O15" s="2148">
        <v>134</v>
      </c>
      <c r="P15" s="2152">
        <v>62</v>
      </c>
    </row>
    <row r="16" spans="1:16" ht="50.1" customHeight="1">
      <c r="A16" s="2146" t="s">
        <v>380</v>
      </c>
      <c r="B16" s="2147">
        <f t="shared" si="2"/>
        <v>905</v>
      </c>
      <c r="C16" s="2148">
        <f t="shared" si="2"/>
        <v>601</v>
      </c>
      <c r="D16" s="2148">
        <f t="shared" si="2"/>
        <v>304</v>
      </c>
      <c r="E16" s="2148">
        <f>SUM(F16:G16)</f>
        <v>50</v>
      </c>
      <c r="F16" s="2151">
        <v>41</v>
      </c>
      <c r="G16" s="2148">
        <v>9</v>
      </c>
      <c r="H16" s="2147">
        <f>SUM(I16:J16)</f>
        <v>627</v>
      </c>
      <c r="I16" s="2148">
        <v>464</v>
      </c>
      <c r="J16" s="2148">
        <v>163</v>
      </c>
      <c r="K16" s="2148">
        <f>SUM(L16:M16)</f>
        <v>103</v>
      </c>
      <c r="L16" s="2148">
        <v>20</v>
      </c>
      <c r="M16" s="2148">
        <v>83</v>
      </c>
      <c r="N16" s="2148">
        <f>SUM(O16:P16)</f>
        <v>125</v>
      </c>
      <c r="O16" s="2148">
        <v>76</v>
      </c>
      <c r="P16" s="2152">
        <v>49</v>
      </c>
    </row>
    <row r="17" spans="1:16" ht="50.1" customHeight="1">
      <c r="A17" s="2153" t="s">
        <v>343</v>
      </c>
      <c r="B17" s="2154">
        <f t="shared" si="2"/>
        <v>1160</v>
      </c>
      <c r="C17" s="2155">
        <f t="shared" si="2"/>
        <v>655</v>
      </c>
      <c r="D17" s="2155">
        <f t="shared" si="2"/>
        <v>505</v>
      </c>
      <c r="E17" s="2155">
        <f>SUM(F17:G17)</f>
        <v>43</v>
      </c>
      <c r="F17" s="2156">
        <v>34</v>
      </c>
      <c r="G17" s="2155">
        <v>9</v>
      </c>
      <c r="H17" s="2154">
        <f>SUM(I17:J17)</f>
        <v>404</v>
      </c>
      <c r="I17" s="2155">
        <v>273</v>
      </c>
      <c r="J17" s="2155">
        <v>131</v>
      </c>
      <c r="K17" s="2155">
        <f>SUM(L17:M17)</f>
        <v>465</v>
      </c>
      <c r="L17" s="2155">
        <v>180</v>
      </c>
      <c r="M17" s="2155">
        <v>285</v>
      </c>
      <c r="N17" s="2155">
        <f>SUM(O17:P17)</f>
        <v>248</v>
      </c>
      <c r="O17" s="2155">
        <v>168</v>
      </c>
      <c r="P17" s="2157">
        <v>80</v>
      </c>
    </row>
    <row r="18" spans="1:16" ht="15" customHeight="1">
      <c r="A18" s="2158" t="s">
        <v>256</v>
      </c>
      <c r="B18" s="2159"/>
      <c r="C18" s="2160"/>
      <c r="D18" s="2160"/>
      <c r="E18" s="2161"/>
      <c r="F18" s="2160"/>
      <c r="G18" s="2159"/>
      <c r="H18" s="2159"/>
      <c r="I18" s="2159"/>
      <c r="J18" s="2159"/>
      <c r="K18" s="2159"/>
      <c r="L18" s="2159"/>
      <c r="M18" s="2159"/>
      <c r="N18" s="2162" t="s">
        <v>397</v>
      </c>
      <c r="O18" s="2158"/>
      <c r="P18" s="2159"/>
    </row>
    <row r="19" spans="1:16" ht="15" customHeight="1">
      <c r="A19" s="2158" t="s">
        <v>146</v>
      </c>
      <c r="B19" s="2159"/>
      <c r="C19" s="2159"/>
      <c r="D19" s="2159"/>
      <c r="E19" s="2161"/>
      <c r="F19" s="2159"/>
      <c r="G19" s="2159"/>
      <c r="H19" s="2159"/>
      <c r="I19" s="2159"/>
      <c r="J19" s="2159"/>
      <c r="K19" s="2159"/>
      <c r="L19" s="2159"/>
      <c r="M19" s="2159"/>
      <c r="N19" s="2159"/>
      <c r="O19" s="2159"/>
      <c r="P19" s="2159"/>
    </row>
    <row r="20" spans="1:16" ht="15" customHeight="1">
      <c r="A20" s="2158" t="s">
        <v>344</v>
      </c>
      <c r="B20" s="2159"/>
      <c r="C20" s="2160"/>
      <c r="D20" s="2160"/>
      <c r="E20" s="2161"/>
      <c r="F20" s="2160"/>
      <c r="G20" s="2159"/>
      <c r="H20" s="2159"/>
      <c r="I20" s="2159"/>
      <c r="J20" s="2159"/>
      <c r="K20" s="2159"/>
      <c r="L20" s="2159"/>
      <c r="M20" s="2159"/>
      <c r="N20" s="2159"/>
      <c r="O20" s="2159"/>
      <c r="P20" s="2159"/>
    </row>
    <row r="21" spans="1:16">
      <c r="C21" s="2163"/>
      <c r="D21" s="2163"/>
      <c r="F21" s="2163"/>
    </row>
    <row r="22" spans="1:16">
      <c r="C22" s="2163"/>
      <c r="D22" s="2163"/>
      <c r="F22" s="2163"/>
    </row>
    <row r="23" spans="1:16">
      <c r="C23" s="2163"/>
      <c r="D23" s="2163"/>
      <c r="F23" s="2163"/>
    </row>
    <row r="24" spans="1:16">
      <c r="C24" s="2163"/>
      <c r="D24" s="2163"/>
      <c r="F24" s="2163"/>
    </row>
    <row r="25" spans="1:16">
      <c r="C25" s="2163"/>
      <c r="D25" s="2163"/>
      <c r="F25" s="2163"/>
    </row>
    <row r="26" spans="1:16">
      <c r="C26" s="2163"/>
      <c r="D26" s="2163"/>
      <c r="F26" s="2163"/>
    </row>
    <row r="27" spans="1:16">
      <c r="C27" s="2163"/>
      <c r="D27" s="2163"/>
      <c r="F27" s="2163"/>
    </row>
    <row r="28" spans="1:16">
      <c r="C28" s="2163"/>
      <c r="D28" s="2163"/>
      <c r="F28" s="2163"/>
    </row>
    <row r="29" spans="1:16">
      <c r="C29" s="2163"/>
      <c r="D29" s="2163"/>
      <c r="F29" s="2163"/>
    </row>
    <row r="30" spans="1:16">
      <c r="C30" s="2163"/>
      <c r="D30" s="2163"/>
      <c r="F30" s="2163"/>
    </row>
    <row r="31" spans="1:16">
      <c r="C31" s="2163"/>
      <c r="D31" s="2164"/>
      <c r="F31" s="2164"/>
    </row>
    <row r="62" spans="1:1">
      <c r="A62" s="2165" t="s">
        <v>396</v>
      </c>
    </row>
  </sheetData>
  <sheetProtection password="CA55" sheet="1" objects="1" scenarios="1"/>
  <mergeCells count="7">
    <mergeCell ref="K8:M8"/>
    <mergeCell ref="A1:P1"/>
    <mergeCell ref="A3:P3"/>
    <mergeCell ref="A4:P4"/>
    <mergeCell ref="A6:P6"/>
    <mergeCell ref="H8:J8"/>
    <mergeCell ref="E8:G8"/>
  </mergeCells>
  <phoneticPr fontId="101" type="noConversion"/>
  <printOptions horizontalCentered="1"/>
  <pageMargins left="0.9055118110236221" right="0.39370078740157483" top="1.1811023622047245" bottom="0.39370078740157483" header="0.19685039370078741" footer="0"/>
  <pageSetup firstPageNumber="63" orientation="landscape" useFirstPageNumber="1" horizontalDpi="300" verticalDpi="300" r:id="rId1"/>
  <headerFooter alignWithMargins="0">
    <oddHeader>&amp;R&amp;"Helv,Negrita"&amp;12&amp;[63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61</vt:i4>
      </vt:variant>
      <vt:variant>
        <vt:lpstr>Rangos con nombre</vt:lpstr>
      </vt:variant>
      <vt:variant>
        <vt:i4>113</vt:i4>
      </vt:variant>
    </vt:vector>
  </HeadingPairs>
  <TitlesOfParts>
    <vt:vector size="174" baseType="lpstr">
      <vt:lpstr>CUAD1</vt:lpstr>
      <vt:lpstr>CUAD 3</vt:lpstr>
      <vt:lpstr>CUAD4</vt:lpstr>
      <vt:lpstr>CUAD5</vt:lpstr>
      <vt:lpstr>CUAD6</vt:lpstr>
      <vt:lpstr>CUAD7</vt:lpstr>
      <vt:lpstr>CUAD8</vt:lpstr>
      <vt:lpstr>CUAD10</vt:lpstr>
      <vt:lpstr>CUAD11</vt:lpstr>
      <vt:lpstr>CUAD12</vt:lpstr>
      <vt:lpstr>CUAD13</vt:lpstr>
      <vt:lpstr>CUAD14</vt:lpstr>
      <vt:lpstr>CUAD15</vt:lpstr>
      <vt:lpstr>CUAD16</vt:lpstr>
      <vt:lpstr>CUAD17</vt:lpstr>
      <vt:lpstr>CUAD18</vt:lpstr>
      <vt:lpstr>CUAD19</vt:lpstr>
      <vt:lpstr>CUAD20</vt:lpstr>
      <vt:lpstr>CUAD21</vt:lpstr>
      <vt:lpstr>CUAD22</vt:lpstr>
      <vt:lpstr>CUAD23</vt:lpstr>
      <vt:lpstr>CUAD24</vt:lpstr>
      <vt:lpstr>CUAD25</vt:lpstr>
      <vt:lpstr>CUAD26</vt:lpstr>
      <vt:lpstr>CUAD27</vt:lpstr>
      <vt:lpstr>CUAD28</vt:lpstr>
      <vt:lpstr>CUAD29</vt:lpstr>
      <vt:lpstr>CUD30</vt:lpstr>
      <vt:lpstr>CUAD31</vt:lpstr>
      <vt:lpstr>CUAD32</vt:lpstr>
      <vt:lpstr>CUAD33</vt:lpstr>
      <vt:lpstr>CUAD34</vt:lpstr>
      <vt:lpstr>CUAD35</vt:lpstr>
      <vt:lpstr>CUAD36</vt:lpstr>
      <vt:lpstr>CUAD38</vt:lpstr>
      <vt:lpstr>CUAD39</vt:lpstr>
      <vt:lpstr>CUAD40</vt:lpstr>
      <vt:lpstr>CUAD41</vt:lpstr>
      <vt:lpstr>CUAD42</vt:lpstr>
      <vt:lpstr>CUAD43</vt:lpstr>
      <vt:lpstr>CUAD44</vt:lpstr>
      <vt:lpstr>CUAD45</vt:lpstr>
      <vt:lpstr>CUAD46</vt:lpstr>
      <vt:lpstr>CUAD47</vt:lpstr>
      <vt:lpstr>CUAD48</vt:lpstr>
      <vt:lpstr>CUAD49</vt:lpstr>
      <vt:lpstr>CUAD50</vt:lpstr>
      <vt:lpstr>CUAD51</vt:lpstr>
      <vt:lpstr>CUAD52</vt:lpstr>
      <vt:lpstr>Cuadro 53</vt:lpstr>
      <vt:lpstr>CUAD54</vt:lpstr>
      <vt:lpstr>CUAD55</vt:lpstr>
      <vt:lpstr>Cuadro 56</vt:lpstr>
      <vt:lpstr>CUAD57</vt:lpstr>
      <vt:lpstr>CUAD58</vt:lpstr>
      <vt:lpstr>CUAD59</vt:lpstr>
      <vt:lpstr>CUAD60</vt:lpstr>
      <vt:lpstr>CUAD61</vt:lpstr>
      <vt:lpstr>CUAD62</vt:lpstr>
      <vt:lpstr>CUAD63</vt:lpstr>
      <vt:lpstr>CUAD65</vt:lpstr>
      <vt:lpstr>CUAD1!Área_de_impresión</vt:lpstr>
      <vt:lpstr>CUAD10!Área_de_impresión</vt:lpstr>
      <vt:lpstr>CUAD11!Área_de_impresión</vt:lpstr>
      <vt:lpstr>CUAD12!Área_de_impresión</vt:lpstr>
      <vt:lpstr>CUAD13!Área_de_impresión</vt:lpstr>
      <vt:lpstr>CUAD14!Área_de_impresión</vt:lpstr>
      <vt:lpstr>CUAD15!Área_de_impresión</vt:lpstr>
      <vt:lpstr>CUAD16!Área_de_impresión</vt:lpstr>
      <vt:lpstr>CUAD17!Área_de_impresión</vt:lpstr>
      <vt:lpstr>CUAD18!Área_de_impresión</vt:lpstr>
      <vt:lpstr>CUAD19!Área_de_impresión</vt:lpstr>
      <vt:lpstr>CUAD20!Área_de_impresión</vt:lpstr>
      <vt:lpstr>CUAD21!Área_de_impresión</vt:lpstr>
      <vt:lpstr>CUAD22!Área_de_impresión</vt:lpstr>
      <vt:lpstr>CUAD23!Área_de_impresión</vt:lpstr>
      <vt:lpstr>CUAD24!Área_de_impresión</vt:lpstr>
      <vt:lpstr>CUAD25!Área_de_impresión</vt:lpstr>
      <vt:lpstr>CUAD26!Área_de_impresión</vt:lpstr>
      <vt:lpstr>CUAD28!Área_de_impresión</vt:lpstr>
      <vt:lpstr>CUAD29!Área_de_impresión</vt:lpstr>
      <vt:lpstr>CUAD31!Área_de_impresión</vt:lpstr>
      <vt:lpstr>CUAD32!Área_de_impresión</vt:lpstr>
      <vt:lpstr>CUAD33!Área_de_impresión</vt:lpstr>
      <vt:lpstr>CUAD34!Área_de_impresión</vt:lpstr>
      <vt:lpstr>CUAD35!Área_de_impresión</vt:lpstr>
      <vt:lpstr>CUAD36!Área_de_impresión</vt:lpstr>
      <vt:lpstr>CUAD38!Área_de_impresión</vt:lpstr>
      <vt:lpstr>CUAD39!Área_de_impresión</vt:lpstr>
      <vt:lpstr>CUAD4!Área_de_impresión</vt:lpstr>
      <vt:lpstr>CUAD40!Área_de_impresión</vt:lpstr>
      <vt:lpstr>CUAD41!Área_de_impresión</vt:lpstr>
      <vt:lpstr>CUAD42!Área_de_impresión</vt:lpstr>
      <vt:lpstr>CUAD43!Área_de_impresión</vt:lpstr>
      <vt:lpstr>CUAD44!Área_de_impresión</vt:lpstr>
      <vt:lpstr>CUAD45!Área_de_impresión</vt:lpstr>
      <vt:lpstr>CUAD46!Área_de_impresión</vt:lpstr>
      <vt:lpstr>CUAD47!Área_de_impresión</vt:lpstr>
      <vt:lpstr>CUAD48!Área_de_impresión</vt:lpstr>
      <vt:lpstr>CUAD49!Área_de_impresión</vt:lpstr>
      <vt:lpstr>CUAD5!Área_de_impresión</vt:lpstr>
      <vt:lpstr>CUAD50!Área_de_impresión</vt:lpstr>
      <vt:lpstr>CUAD51!Área_de_impresión</vt:lpstr>
      <vt:lpstr>CUAD52!Área_de_impresión</vt:lpstr>
      <vt:lpstr>CUAD54!Área_de_impresión</vt:lpstr>
      <vt:lpstr>CUAD55!Área_de_impresión</vt:lpstr>
      <vt:lpstr>CUAD57!Área_de_impresión</vt:lpstr>
      <vt:lpstr>CUAD58!Área_de_impresión</vt:lpstr>
      <vt:lpstr>CUAD59!Área_de_impresión</vt:lpstr>
      <vt:lpstr>CUAD6!Área_de_impresión</vt:lpstr>
      <vt:lpstr>CUAD60!Área_de_impresión</vt:lpstr>
      <vt:lpstr>CUAD61!Área_de_impresión</vt:lpstr>
      <vt:lpstr>CUAD62!Área_de_impresión</vt:lpstr>
      <vt:lpstr>CUAD65!Área_de_impresión</vt:lpstr>
      <vt:lpstr>CUAD7!Área_de_impresión</vt:lpstr>
      <vt:lpstr>CUAD8!Área_de_impresión</vt:lpstr>
      <vt:lpstr>'Cuadro 53'!Área_de_impresión</vt:lpstr>
      <vt:lpstr>'Cuadro 56'!Área_de_impresión</vt:lpstr>
      <vt:lpstr>CUD30!Área_de_impresión</vt:lpstr>
      <vt:lpstr>'CUAD 3'!Imprimir_área_IM</vt:lpstr>
      <vt:lpstr>CUAD1!Imprimir_área_IM</vt:lpstr>
      <vt:lpstr>CUAD11!Imprimir_área_IM</vt:lpstr>
      <vt:lpstr>CUAD12!Imprimir_área_IM</vt:lpstr>
      <vt:lpstr>CUAD13!Imprimir_área_IM</vt:lpstr>
      <vt:lpstr>CUAD14!Imprimir_área_IM</vt:lpstr>
      <vt:lpstr>CUAD15!Imprimir_área_IM</vt:lpstr>
      <vt:lpstr>CUAD16!Imprimir_área_IM</vt:lpstr>
      <vt:lpstr>CUAD17!Imprimir_área_IM</vt:lpstr>
      <vt:lpstr>CUAD18!Imprimir_área_IM</vt:lpstr>
      <vt:lpstr>CUAD19!Imprimir_área_IM</vt:lpstr>
      <vt:lpstr>CUAD20!Imprimir_área_IM</vt:lpstr>
      <vt:lpstr>CUAD21!Imprimir_área_IM</vt:lpstr>
      <vt:lpstr>CUAD22!Imprimir_área_IM</vt:lpstr>
      <vt:lpstr>CUAD23!Imprimir_área_IM</vt:lpstr>
      <vt:lpstr>CUAD25!Imprimir_área_IM</vt:lpstr>
      <vt:lpstr>CUAD26!Imprimir_área_IM</vt:lpstr>
      <vt:lpstr>CUAD27!Imprimir_área_IM</vt:lpstr>
      <vt:lpstr>CUAD28!Imprimir_área_IM</vt:lpstr>
      <vt:lpstr>CUAD32!Imprimir_área_IM</vt:lpstr>
      <vt:lpstr>CUAD33!Imprimir_área_IM</vt:lpstr>
      <vt:lpstr>CUAD34!Imprimir_área_IM</vt:lpstr>
      <vt:lpstr>CUAD35!Imprimir_área_IM</vt:lpstr>
      <vt:lpstr>CUAD38!Imprimir_área_IM</vt:lpstr>
      <vt:lpstr>CUAD39!Imprimir_área_IM</vt:lpstr>
      <vt:lpstr>CUAD4!Imprimir_área_IM</vt:lpstr>
      <vt:lpstr>CUAD40!Imprimir_área_IM</vt:lpstr>
      <vt:lpstr>CUAD41!Imprimir_área_IM</vt:lpstr>
      <vt:lpstr>CUAD42!Imprimir_área_IM</vt:lpstr>
      <vt:lpstr>CUAD43!Imprimir_área_IM</vt:lpstr>
      <vt:lpstr>CUAD44!Imprimir_área_IM</vt:lpstr>
      <vt:lpstr>CUAD45!Imprimir_área_IM</vt:lpstr>
      <vt:lpstr>CUAD46!Imprimir_área_IM</vt:lpstr>
      <vt:lpstr>CUAD47!Imprimir_área_IM</vt:lpstr>
      <vt:lpstr>CUAD48!Imprimir_área_IM</vt:lpstr>
      <vt:lpstr>CUAD49!Imprimir_área_IM</vt:lpstr>
      <vt:lpstr>CUAD5!Imprimir_área_IM</vt:lpstr>
      <vt:lpstr>CUAD50!Imprimir_área_IM</vt:lpstr>
      <vt:lpstr>CUAD51!Imprimir_área_IM</vt:lpstr>
      <vt:lpstr>CUAD52!Imprimir_área_IM</vt:lpstr>
      <vt:lpstr>CUAD54!Imprimir_área_IM</vt:lpstr>
      <vt:lpstr>CUAD55!Imprimir_área_IM</vt:lpstr>
      <vt:lpstr>CUAD57!Imprimir_área_IM</vt:lpstr>
      <vt:lpstr>CUAD58!Imprimir_área_IM</vt:lpstr>
      <vt:lpstr>CUAD59!Imprimir_área_IM</vt:lpstr>
      <vt:lpstr>CUAD6!Imprimir_área_IM</vt:lpstr>
      <vt:lpstr>CUAD60!Imprimir_área_IM</vt:lpstr>
      <vt:lpstr>CUAD61!Imprimir_área_IM</vt:lpstr>
      <vt:lpstr>CUAD62!Imprimir_área_IM</vt:lpstr>
      <vt:lpstr>CUAD65!Imprimir_área_IM</vt:lpstr>
      <vt:lpstr>CUAD7!Imprimir_área_IM</vt:lpstr>
      <vt:lpstr>CUAD8!Imprimir_área_IM</vt:lpstr>
      <vt:lpstr>'Cuadro 53'!Imprimir_área_IM</vt:lpstr>
      <vt:lpstr>'Cuadro 56'!Imprimir_área_IM</vt:lpstr>
      <vt:lpstr>CUD30!Imprimir_área_IM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</dc:creator>
  <cp:lastModifiedBy>mariela</cp:lastModifiedBy>
  <cp:lastPrinted>2004-10-05T18:37:27Z</cp:lastPrinted>
  <dcterms:created xsi:type="dcterms:W3CDTF">1999-06-28T17:08:02Z</dcterms:created>
  <dcterms:modified xsi:type="dcterms:W3CDTF">2011-09-08T19:19:51Z</dcterms:modified>
</cp:coreProperties>
</file>